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dijana\Documents\FINANCIJSKI IZVJEŠTAJI 2023\01-12-2023\"/>
    </mc:Choice>
  </mc:AlternateContent>
  <xr:revisionPtr revIDLastSave="0" documentId="13_ncr:1_{086504C3-A0F6-440E-8D90-B2419F878A1E}"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6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B306" i="9" s="1"/>
  <c r="F306" i="9"/>
  <c r="H305" i="9"/>
  <c r="G305" i="9"/>
  <c r="F305" i="9"/>
  <c r="E305" i="9"/>
  <c r="B305" i="9" s="1"/>
  <c r="H304" i="9"/>
  <c r="G304" i="9"/>
  <c r="F304" i="9"/>
  <c r="E304" i="9"/>
  <c r="B304" i="9" s="1"/>
  <c r="H303" i="9"/>
  <c r="G303" i="9"/>
  <c r="E303" i="9" s="1"/>
  <c r="B303" i="9" s="1"/>
  <c r="F303" i="9"/>
  <c r="H302" i="9"/>
  <c r="G302" i="9"/>
  <c r="F302" i="9"/>
  <c r="H301" i="9"/>
  <c r="G301" i="9"/>
  <c r="F301" i="9"/>
  <c r="E301" i="9"/>
  <c r="B301" i="9" s="1"/>
  <c r="H300" i="9"/>
  <c r="G300" i="9"/>
  <c r="F300" i="9"/>
  <c r="H299" i="9"/>
  <c r="G299" i="9"/>
  <c r="F299" i="9"/>
  <c r="H298" i="9"/>
  <c r="G298" i="9"/>
  <c r="F298" i="9"/>
  <c r="E298" i="9"/>
  <c r="H297" i="9"/>
  <c r="G297" i="9"/>
  <c r="F297" i="9"/>
  <c r="H296" i="9"/>
  <c r="G296" i="9"/>
  <c r="E296" i="9" s="1"/>
  <c r="B296" i="9" s="1"/>
  <c r="F296" i="9"/>
  <c r="H295" i="9"/>
  <c r="G295" i="9"/>
  <c r="F295" i="9"/>
  <c r="H294" i="9"/>
  <c r="E294" i="9" s="1"/>
  <c r="B294" i="9" s="1"/>
  <c r="G294" i="9"/>
  <c r="F294" i="9"/>
  <c r="H293" i="9"/>
  <c r="G293" i="9"/>
  <c r="F293" i="9"/>
  <c r="H292" i="9"/>
  <c r="G292" i="9"/>
  <c r="F292" i="9"/>
  <c r="H291" i="9"/>
  <c r="G291" i="9"/>
  <c r="F291" i="9"/>
  <c r="E291" i="9"/>
  <c r="B291" i="9" s="1"/>
  <c r="F290" i="9"/>
  <c r="F289" i="9"/>
  <c r="H288" i="9"/>
  <c r="G288" i="9"/>
  <c r="F288" i="9"/>
  <c r="H287" i="9"/>
  <c r="G287" i="9"/>
  <c r="F287" i="9"/>
  <c r="H286" i="9"/>
  <c r="G286" i="9"/>
  <c r="F286" i="9"/>
  <c r="H285" i="9"/>
  <c r="G285" i="9"/>
  <c r="F285" i="9"/>
  <c r="F284" i="9"/>
  <c r="H283" i="9"/>
  <c r="G283" i="9"/>
  <c r="F283" i="9"/>
  <c r="H282" i="9"/>
  <c r="G282" i="9"/>
  <c r="F282" i="9"/>
  <c r="E282" i="9"/>
  <c r="B282" i="9" s="1"/>
  <c r="H281" i="9"/>
  <c r="E281" i="9" s="1"/>
  <c r="B281" i="9" s="1"/>
  <c r="G281" i="9"/>
  <c r="F281" i="9"/>
  <c r="F280" i="9"/>
  <c r="F279" i="9"/>
  <c r="F278" i="9"/>
  <c r="F276" i="9"/>
  <c r="L275" i="9"/>
  <c r="F275" i="9" s="1"/>
  <c r="H275" i="9"/>
  <c r="F274" i="9"/>
  <c r="I273" i="9"/>
  <c r="H273" i="9"/>
  <c r="F273" i="9"/>
  <c r="E272" i="9"/>
  <c r="M271" i="9"/>
  <c r="L271" i="9"/>
  <c r="F271" i="9"/>
  <c r="E271" i="9"/>
  <c r="B271" i="9" s="1"/>
  <c r="M270" i="9"/>
  <c r="F270" i="9" s="1"/>
  <c r="B270" i="9" s="1"/>
  <c r="L270" i="9"/>
  <c r="E270" i="9"/>
  <c r="M269" i="9"/>
  <c r="L269" i="9"/>
  <c r="F269" i="9" s="1"/>
  <c r="E269" i="9"/>
  <c r="B269" i="9" s="1"/>
  <c r="M268" i="9"/>
  <c r="L268" i="9"/>
  <c r="F268" i="9"/>
  <c r="E268" i="9"/>
  <c r="M267" i="9"/>
  <c r="L267" i="9"/>
  <c r="F267" i="9" s="1"/>
  <c r="E267" i="9"/>
  <c r="M266" i="9"/>
  <c r="L266" i="9"/>
  <c r="F266" i="9" s="1"/>
  <c r="B266" i="9" s="1"/>
  <c r="E266" i="9"/>
  <c r="M265" i="9"/>
  <c r="L265" i="9"/>
  <c r="E265" i="9"/>
  <c r="M264" i="9"/>
  <c r="F264" i="9" s="1"/>
  <c r="B264" i="9" s="1"/>
  <c r="L264" i="9"/>
  <c r="E264" i="9"/>
  <c r="M263" i="9"/>
  <c r="L263" i="9"/>
  <c r="F263" i="9"/>
  <c r="E263" i="9"/>
  <c r="B263" i="9" s="1"/>
  <c r="M262" i="9"/>
  <c r="F262" i="9" s="1"/>
  <c r="B262" i="9" s="1"/>
  <c r="L262" i="9"/>
  <c r="E262" i="9"/>
  <c r="M261" i="9"/>
  <c r="L261" i="9"/>
  <c r="F261" i="9" s="1"/>
  <c r="E261" i="9"/>
  <c r="B261" i="9" s="1"/>
  <c r="M260" i="9"/>
  <c r="L260" i="9"/>
  <c r="F260" i="9"/>
  <c r="E260" i="9"/>
  <c r="M259" i="9"/>
  <c r="L259" i="9"/>
  <c r="F259" i="9" s="1"/>
  <c r="E259" i="9"/>
  <c r="M258" i="9"/>
  <c r="L258" i="9"/>
  <c r="F258" i="9" s="1"/>
  <c r="B258" i="9" s="1"/>
  <c r="E258" i="9"/>
  <c r="M257" i="9"/>
  <c r="L257" i="9"/>
  <c r="E257" i="9"/>
  <c r="M256" i="9"/>
  <c r="F256" i="9" s="1"/>
  <c r="B256" i="9" s="1"/>
  <c r="L256" i="9"/>
  <c r="E256" i="9"/>
  <c r="M255" i="9"/>
  <c r="L255" i="9"/>
  <c r="F255" i="9"/>
  <c r="E255" i="9"/>
  <c r="B255" i="9" s="1"/>
  <c r="M254" i="9"/>
  <c r="F254" i="9" s="1"/>
  <c r="B254" i="9" s="1"/>
  <c r="L254" i="9"/>
  <c r="E254" i="9"/>
  <c r="M253" i="9"/>
  <c r="L253" i="9"/>
  <c r="F253" i="9" s="1"/>
  <c r="E253" i="9"/>
  <c r="B253" i="9" s="1"/>
  <c r="M252" i="9"/>
  <c r="L252" i="9"/>
  <c r="F252" i="9"/>
  <c r="E252" i="9"/>
  <c r="B252" i="9" s="1"/>
  <c r="M251" i="9"/>
  <c r="L251" i="9"/>
  <c r="F251" i="9" s="1"/>
  <c r="E251" i="9"/>
  <c r="M250" i="9"/>
  <c r="L250" i="9"/>
  <c r="F250" i="9" s="1"/>
  <c r="B250" i="9" s="1"/>
  <c r="E250" i="9"/>
  <c r="M249" i="9"/>
  <c r="L249" i="9"/>
  <c r="E249" i="9"/>
  <c r="M248" i="9"/>
  <c r="F248" i="9" s="1"/>
  <c r="L248" i="9"/>
  <c r="E248" i="9"/>
  <c r="B248" i="9"/>
  <c r="M247" i="9"/>
  <c r="L247" i="9"/>
  <c r="F247" i="9"/>
  <c r="E247" i="9"/>
  <c r="B247" i="9" s="1"/>
  <c r="M246" i="9"/>
  <c r="F246" i="9" s="1"/>
  <c r="B246" i="9" s="1"/>
  <c r="L246" i="9"/>
  <c r="E246" i="9"/>
  <c r="M245" i="9"/>
  <c r="L245" i="9"/>
  <c r="F245" i="9" s="1"/>
  <c r="E245" i="9"/>
  <c r="B245" i="9" s="1"/>
  <c r="M244" i="9"/>
  <c r="L244" i="9"/>
  <c r="F244" i="9"/>
  <c r="E244" i="9"/>
  <c r="B244" i="9" s="1"/>
  <c r="M243" i="9"/>
  <c r="L243" i="9"/>
  <c r="F243" i="9" s="1"/>
  <c r="E243" i="9"/>
  <c r="M242" i="9"/>
  <c r="L242" i="9"/>
  <c r="F242" i="9" s="1"/>
  <c r="B242" i="9" s="1"/>
  <c r="E242" i="9"/>
  <c r="M241" i="9"/>
  <c r="L241" i="9"/>
  <c r="E241" i="9"/>
  <c r="M240" i="9"/>
  <c r="F240" i="9" s="1"/>
  <c r="L240" i="9"/>
  <c r="E240" i="9"/>
  <c r="B240" i="9"/>
  <c r="M239" i="9"/>
  <c r="L239" i="9"/>
  <c r="F239" i="9"/>
  <c r="E239" i="9"/>
  <c r="B239" i="9" s="1"/>
  <c r="M238" i="9"/>
  <c r="F238" i="9" s="1"/>
  <c r="B238" i="9" s="1"/>
  <c r="L238" i="9"/>
  <c r="E238" i="9"/>
  <c r="M237" i="9"/>
  <c r="L237" i="9"/>
  <c r="F237" i="9" s="1"/>
  <c r="E237" i="9"/>
  <c r="B237" i="9" s="1"/>
  <c r="M236" i="9"/>
  <c r="L236" i="9"/>
  <c r="F236" i="9"/>
  <c r="E236" i="9"/>
  <c r="M235" i="9"/>
  <c r="L235" i="9"/>
  <c r="F235" i="9" s="1"/>
  <c r="E235" i="9"/>
  <c r="M234" i="9"/>
  <c r="L234" i="9"/>
  <c r="F234" i="9" s="1"/>
  <c r="B234" i="9" s="1"/>
  <c r="E234" i="9"/>
  <c r="M233" i="9"/>
  <c r="L233" i="9"/>
  <c r="E233" i="9"/>
  <c r="M232" i="9"/>
  <c r="F232" i="9" s="1"/>
  <c r="B232" i="9" s="1"/>
  <c r="L232" i="9"/>
  <c r="E232" i="9"/>
  <c r="M231" i="9"/>
  <c r="L231" i="9"/>
  <c r="F231" i="9"/>
  <c r="E231" i="9"/>
  <c r="B231" i="9" s="1"/>
  <c r="M230" i="9"/>
  <c r="F230" i="9" s="1"/>
  <c r="B230" i="9" s="1"/>
  <c r="L230" i="9"/>
  <c r="E230" i="9"/>
  <c r="M229" i="9"/>
  <c r="L229" i="9"/>
  <c r="F229" i="9" s="1"/>
  <c r="E229" i="9"/>
  <c r="B229" i="9" s="1"/>
  <c r="M228" i="9"/>
  <c r="L228" i="9"/>
  <c r="F228" i="9"/>
  <c r="E228" i="9"/>
  <c r="M227" i="9"/>
  <c r="L227" i="9"/>
  <c r="F227" i="9" s="1"/>
  <c r="E227" i="9"/>
  <c r="M226" i="9"/>
  <c r="L226" i="9"/>
  <c r="F226" i="9" s="1"/>
  <c r="B226" i="9" s="1"/>
  <c r="E226" i="9"/>
  <c r="M225" i="9"/>
  <c r="L225" i="9"/>
  <c r="E225" i="9"/>
  <c r="M224" i="9"/>
  <c r="F224" i="9" s="1"/>
  <c r="B224" i="9" s="1"/>
  <c r="L224" i="9"/>
  <c r="E224" i="9"/>
  <c r="M223" i="9"/>
  <c r="F223" i="9" s="1"/>
  <c r="L223" i="9"/>
  <c r="E223" i="9"/>
  <c r="M222" i="9"/>
  <c r="F222" i="9" s="1"/>
  <c r="B222" i="9" s="1"/>
  <c r="L222" i="9"/>
  <c r="E222" i="9"/>
  <c r="M221" i="9"/>
  <c r="L221" i="9"/>
  <c r="F221" i="9" s="1"/>
  <c r="E221" i="9"/>
  <c r="M220" i="9"/>
  <c r="F220" i="9" s="1"/>
  <c r="L220" i="9"/>
  <c r="E220" i="9"/>
  <c r="M219" i="9"/>
  <c r="L219" i="9"/>
  <c r="E219" i="9"/>
  <c r="M218" i="9"/>
  <c r="L218" i="9"/>
  <c r="E218" i="9"/>
  <c r="M217" i="9"/>
  <c r="L217" i="9"/>
  <c r="E217" i="9"/>
  <c r="M216" i="9"/>
  <c r="F216" i="9" s="1"/>
  <c r="L216" i="9"/>
  <c r="E216" i="9"/>
  <c r="B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G159" i="9"/>
  <c r="E159" i="9" s="1"/>
  <c r="F159" i="9"/>
  <c r="H158" i="9"/>
  <c r="G158" i="9"/>
  <c r="F158" i="9"/>
  <c r="H157" i="9"/>
  <c r="G157" i="9"/>
  <c r="F157" i="9"/>
  <c r="E157" i="9"/>
  <c r="B157" i="9" s="1"/>
  <c r="H156" i="9"/>
  <c r="G156" i="9"/>
  <c r="F156" i="9"/>
  <c r="E156" i="9"/>
  <c r="H155" i="9"/>
  <c r="G155" i="9"/>
  <c r="E155" i="9" s="1"/>
  <c r="F155" i="9"/>
  <c r="H154" i="9"/>
  <c r="G154" i="9"/>
  <c r="F154" i="9"/>
  <c r="H153" i="9"/>
  <c r="G153" i="9"/>
  <c r="F153" i="9"/>
  <c r="E153" i="9"/>
  <c r="B153" i="9" s="1"/>
  <c r="H152" i="9"/>
  <c r="G152" i="9"/>
  <c r="F152" i="9"/>
  <c r="E152" i="9"/>
  <c r="H151" i="9"/>
  <c r="G151" i="9"/>
  <c r="E151" i="9" s="1"/>
  <c r="F151" i="9"/>
  <c r="H150" i="9"/>
  <c r="G150" i="9"/>
  <c r="F150" i="9"/>
  <c r="H149" i="9"/>
  <c r="G149" i="9"/>
  <c r="F149" i="9"/>
  <c r="E149" i="9"/>
  <c r="B149" i="9" s="1"/>
  <c r="H148" i="9"/>
  <c r="G148" i="9"/>
  <c r="F148" i="9"/>
  <c r="E148" i="9"/>
  <c r="H147" i="9"/>
  <c r="G147" i="9"/>
  <c r="E147" i="9" s="1"/>
  <c r="F147" i="9"/>
  <c r="H146" i="9"/>
  <c r="G146" i="9"/>
  <c r="F146" i="9"/>
  <c r="H145" i="9"/>
  <c r="G145" i="9"/>
  <c r="F145" i="9"/>
  <c r="E145" i="9"/>
  <c r="B145" i="9" s="1"/>
  <c r="H144" i="9"/>
  <c r="G144" i="9"/>
  <c r="F144" i="9"/>
  <c r="E144" i="9"/>
  <c r="F143" i="9"/>
  <c r="H142" i="9"/>
  <c r="G142" i="9"/>
  <c r="F142" i="9"/>
  <c r="H141" i="9"/>
  <c r="E141" i="9" s="1"/>
  <c r="B141" i="9" s="1"/>
  <c r="G141" i="9"/>
  <c r="F141" i="9"/>
  <c r="H140" i="9"/>
  <c r="G140" i="9"/>
  <c r="F140" i="9"/>
  <c r="E140" i="9"/>
  <c r="B140" i="9" s="1"/>
  <c r="H139" i="9"/>
  <c r="G139" i="9"/>
  <c r="E139" i="9" s="1"/>
  <c r="B139" i="9" s="1"/>
  <c r="F139" i="9"/>
  <c r="H138" i="9"/>
  <c r="G138" i="9"/>
  <c r="F138" i="9"/>
  <c r="H137" i="9"/>
  <c r="E137" i="9" s="1"/>
  <c r="B137" i="9" s="1"/>
  <c r="G137" i="9"/>
  <c r="F137" i="9"/>
  <c r="H136" i="9"/>
  <c r="G136" i="9"/>
  <c r="F136" i="9"/>
  <c r="E136" i="9"/>
  <c r="B136" i="9" s="1"/>
  <c r="H135" i="9"/>
  <c r="G135" i="9"/>
  <c r="E135" i="9" s="1"/>
  <c r="B135" i="9" s="1"/>
  <c r="F135" i="9"/>
  <c r="H134" i="9"/>
  <c r="G134" i="9"/>
  <c r="F134" i="9"/>
  <c r="H133" i="9"/>
  <c r="E133" i="9" s="1"/>
  <c r="B133" i="9" s="1"/>
  <c r="G133" i="9"/>
  <c r="F133" i="9"/>
  <c r="H132" i="9"/>
  <c r="G132" i="9"/>
  <c r="F132" i="9"/>
  <c r="E132" i="9"/>
  <c r="B132" i="9" s="1"/>
  <c r="H131" i="9"/>
  <c r="G131" i="9"/>
  <c r="E131" i="9" s="1"/>
  <c r="B131" i="9" s="1"/>
  <c r="F131" i="9"/>
  <c r="H130" i="9"/>
  <c r="G130" i="9"/>
  <c r="F130" i="9"/>
  <c r="H129" i="9"/>
  <c r="E129" i="9" s="1"/>
  <c r="B129" i="9" s="1"/>
  <c r="G129" i="9"/>
  <c r="F129" i="9"/>
  <c r="H128" i="9"/>
  <c r="G128" i="9"/>
  <c r="F128" i="9"/>
  <c r="E128" i="9"/>
  <c r="B128" i="9" s="1"/>
  <c r="H127" i="9"/>
  <c r="G127" i="9"/>
  <c r="E127" i="9" s="1"/>
  <c r="B127" i="9" s="1"/>
  <c r="F127" i="9"/>
  <c r="H126" i="9"/>
  <c r="G126" i="9"/>
  <c r="F126" i="9"/>
  <c r="H125" i="9"/>
  <c r="E125" i="9" s="1"/>
  <c r="B125" i="9" s="1"/>
  <c r="G125" i="9"/>
  <c r="F125" i="9"/>
  <c r="H124" i="9"/>
  <c r="G124" i="9"/>
  <c r="F124" i="9"/>
  <c r="E124" i="9"/>
  <c r="B124" i="9" s="1"/>
  <c r="H123" i="9"/>
  <c r="G123" i="9"/>
  <c r="E123" i="9" s="1"/>
  <c r="B123" i="9" s="1"/>
  <c r="F123" i="9"/>
  <c r="H122" i="9"/>
  <c r="G122" i="9"/>
  <c r="F122" i="9"/>
  <c r="H121" i="9"/>
  <c r="E121" i="9" s="1"/>
  <c r="B121" i="9" s="1"/>
  <c r="G121" i="9"/>
  <c r="F121" i="9"/>
  <c r="H120" i="9"/>
  <c r="G120" i="9"/>
  <c r="F120" i="9"/>
  <c r="E120" i="9"/>
  <c r="B120" i="9" s="1"/>
  <c r="H119" i="9"/>
  <c r="G119" i="9"/>
  <c r="E119" i="9" s="1"/>
  <c r="B119" i="9" s="1"/>
  <c r="F119" i="9"/>
  <c r="H118" i="9"/>
  <c r="G118" i="9"/>
  <c r="F118" i="9"/>
  <c r="H117" i="9"/>
  <c r="E117" i="9" s="1"/>
  <c r="B117" i="9" s="1"/>
  <c r="G117" i="9"/>
  <c r="F117" i="9"/>
  <c r="H116" i="9"/>
  <c r="G116" i="9"/>
  <c r="F116" i="9"/>
  <c r="E116" i="9"/>
  <c r="B116" i="9" s="1"/>
  <c r="H115" i="9"/>
  <c r="G115" i="9"/>
  <c r="E115" i="9" s="1"/>
  <c r="B115" i="9" s="1"/>
  <c r="F115" i="9"/>
  <c r="H114" i="9"/>
  <c r="G114" i="9"/>
  <c r="F114" i="9"/>
  <c r="H113" i="9"/>
  <c r="E113" i="9" s="1"/>
  <c r="B113" i="9" s="1"/>
  <c r="G113" i="9"/>
  <c r="F113" i="9"/>
  <c r="H112" i="9"/>
  <c r="G112" i="9"/>
  <c r="F112" i="9"/>
  <c r="E112" i="9"/>
  <c r="B112" i="9" s="1"/>
  <c r="H111" i="9"/>
  <c r="G111" i="9"/>
  <c r="E111" i="9" s="1"/>
  <c r="B111" i="9" s="1"/>
  <c r="F111" i="9"/>
  <c r="H110" i="9"/>
  <c r="G110" i="9"/>
  <c r="F110" i="9"/>
  <c r="H109" i="9"/>
  <c r="E109" i="9" s="1"/>
  <c r="B109" i="9" s="1"/>
  <c r="G109" i="9"/>
  <c r="F109" i="9"/>
  <c r="H108" i="9"/>
  <c r="G108" i="9"/>
  <c r="F108" i="9"/>
  <c r="E108" i="9"/>
  <c r="B108" i="9" s="1"/>
  <c r="H107" i="9"/>
  <c r="G107" i="9"/>
  <c r="E107" i="9" s="1"/>
  <c r="F107" i="9"/>
  <c r="B107" i="9"/>
  <c r="H106" i="9"/>
  <c r="G106" i="9"/>
  <c r="F106" i="9"/>
  <c r="E106" i="9"/>
  <c r="B106" i="9" s="1"/>
  <c r="H105" i="9"/>
  <c r="G105" i="9"/>
  <c r="F105" i="9"/>
  <c r="E105" i="9"/>
  <c r="B105" i="9" s="1"/>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F91" i="9"/>
  <c r="H90" i="9"/>
  <c r="G90" i="9"/>
  <c r="F90" i="9"/>
  <c r="E90" i="9"/>
  <c r="B90" i="9" s="1"/>
  <c r="H89" i="9"/>
  <c r="G89" i="9"/>
  <c r="F89" i="9"/>
  <c r="E89" i="9"/>
  <c r="B89" i="9" s="1"/>
  <c r="H88" i="9"/>
  <c r="G88" i="9"/>
  <c r="E88" i="9" s="1"/>
  <c r="B88" i="9" s="1"/>
  <c r="F88" i="9"/>
  <c r="H87" i="9"/>
  <c r="G87" i="9"/>
  <c r="E87" i="9" s="1"/>
  <c r="B87" i="9" s="1"/>
  <c r="F87" i="9"/>
  <c r="H86" i="9"/>
  <c r="G86" i="9"/>
  <c r="E86" i="9" s="1"/>
  <c r="B86" i="9" s="1"/>
  <c r="F86" i="9"/>
  <c r="H85" i="9"/>
  <c r="E85" i="9" s="1"/>
  <c r="B85" i="9" s="1"/>
  <c r="G85" i="9"/>
  <c r="F85" i="9"/>
  <c r="H84" i="9"/>
  <c r="G84" i="9"/>
  <c r="F84" i="9"/>
  <c r="E84" i="9"/>
  <c r="B84" i="9" s="1"/>
  <c r="H83" i="9"/>
  <c r="G83" i="9"/>
  <c r="F83" i="9"/>
  <c r="H82" i="9"/>
  <c r="G82" i="9"/>
  <c r="F82" i="9"/>
  <c r="E82" i="9"/>
  <c r="B82" i="9" s="1"/>
  <c r="H81" i="9"/>
  <c r="G81" i="9"/>
  <c r="F81" i="9"/>
  <c r="E81" i="9"/>
  <c r="B81" i="9" s="1"/>
  <c r="H80" i="9"/>
  <c r="G80" i="9"/>
  <c r="E80" i="9" s="1"/>
  <c r="B80" i="9" s="1"/>
  <c r="F80" i="9"/>
  <c r="H79" i="9"/>
  <c r="G79" i="9"/>
  <c r="E79" i="9" s="1"/>
  <c r="B79" i="9" s="1"/>
  <c r="F79" i="9"/>
  <c r="H78" i="9"/>
  <c r="G78" i="9"/>
  <c r="E78" i="9" s="1"/>
  <c r="B78" i="9" s="1"/>
  <c r="F78" i="9"/>
  <c r="H77" i="9"/>
  <c r="E77" i="9" s="1"/>
  <c r="B77" i="9" s="1"/>
  <c r="G77" i="9"/>
  <c r="F77" i="9"/>
  <c r="H76" i="9"/>
  <c r="G76" i="9"/>
  <c r="F76" i="9"/>
  <c r="E76" i="9"/>
  <c r="B76" i="9" s="1"/>
  <c r="H75" i="9"/>
  <c r="G75" i="9"/>
  <c r="F75" i="9"/>
  <c r="H74" i="9"/>
  <c r="G74" i="9"/>
  <c r="F74" i="9"/>
  <c r="E74" i="9"/>
  <c r="B74" i="9" s="1"/>
  <c r="H73" i="9"/>
  <c r="G73" i="9"/>
  <c r="F73" i="9"/>
  <c r="E73" i="9"/>
  <c r="B73" i="9" s="1"/>
  <c r="H72" i="9"/>
  <c r="G72" i="9"/>
  <c r="E72" i="9" s="1"/>
  <c r="B72" i="9" s="1"/>
  <c r="F72" i="9"/>
  <c r="H71" i="9"/>
  <c r="G71" i="9"/>
  <c r="E71" i="9" s="1"/>
  <c r="B71" i="9" s="1"/>
  <c r="F71" i="9"/>
  <c r="H70" i="9"/>
  <c r="G70" i="9"/>
  <c r="F70" i="9"/>
  <c r="H69" i="9"/>
  <c r="E69" i="9" s="1"/>
  <c r="B69" i="9" s="1"/>
  <c r="G69" i="9"/>
  <c r="F69" i="9"/>
  <c r="H68" i="9"/>
  <c r="E68" i="9" s="1"/>
  <c r="B68" i="9" s="1"/>
  <c r="G68" i="9"/>
  <c r="F68" i="9"/>
  <c r="H67" i="9"/>
  <c r="G67" i="9"/>
  <c r="E67" i="9" s="1"/>
  <c r="F67" i="9"/>
  <c r="B67" i="9"/>
  <c r="H66" i="9"/>
  <c r="G66" i="9"/>
  <c r="F66" i="9"/>
  <c r="E66" i="9"/>
  <c r="B66" i="9" s="1"/>
  <c r="H65" i="9"/>
  <c r="E65" i="9" s="1"/>
  <c r="B65" i="9" s="1"/>
  <c r="G65" i="9"/>
  <c r="F65" i="9"/>
  <c r="H64" i="9"/>
  <c r="G64" i="9"/>
  <c r="E64" i="9" s="1"/>
  <c r="B64" i="9" s="1"/>
  <c r="F64" i="9"/>
  <c r="H63" i="9"/>
  <c r="G63" i="9"/>
  <c r="E63" i="9" s="1"/>
  <c r="B63" i="9" s="1"/>
  <c r="F63" i="9"/>
  <c r="H62" i="9"/>
  <c r="G62" i="9"/>
  <c r="E62" i="9" s="1"/>
  <c r="B62" i="9" s="1"/>
  <c r="F62" i="9"/>
  <c r="H61" i="9"/>
  <c r="E61" i="9" s="1"/>
  <c r="B61" i="9" s="1"/>
  <c r="G61" i="9"/>
  <c r="F61" i="9"/>
  <c r="H60" i="9"/>
  <c r="G60" i="9"/>
  <c r="F60" i="9"/>
  <c r="E60" i="9"/>
  <c r="B60" i="9" s="1"/>
  <c r="H59" i="9"/>
  <c r="G59" i="9"/>
  <c r="E59" i="9" s="1"/>
  <c r="F59" i="9"/>
  <c r="B59" i="9"/>
  <c r="H58" i="9"/>
  <c r="G58" i="9"/>
  <c r="F58" i="9"/>
  <c r="E58" i="9"/>
  <c r="B58" i="9" s="1"/>
  <c r="H57" i="9"/>
  <c r="E57" i="9" s="1"/>
  <c r="B57" i="9" s="1"/>
  <c r="G57" i="9"/>
  <c r="F57" i="9"/>
  <c r="H56" i="9"/>
  <c r="G56" i="9"/>
  <c r="E56" i="9" s="1"/>
  <c r="B56" i="9" s="1"/>
  <c r="F56" i="9"/>
  <c r="H55" i="9"/>
  <c r="G55" i="9"/>
  <c r="E55" i="9" s="1"/>
  <c r="B55" i="9" s="1"/>
  <c r="F55" i="9"/>
  <c r="H54" i="9"/>
  <c r="G54" i="9"/>
  <c r="E54" i="9" s="1"/>
  <c r="B54" i="9" s="1"/>
  <c r="F54" i="9"/>
  <c r="H53" i="9"/>
  <c r="E53" i="9" s="1"/>
  <c r="B53" i="9" s="1"/>
  <c r="G53" i="9"/>
  <c r="F53" i="9"/>
  <c r="H52" i="9"/>
  <c r="G52" i="9"/>
  <c r="F52" i="9"/>
  <c r="E52" i="9"/>
  <c r="B52" i="9" s="1"/>
  <c r="H51" i="9"/>
  <c r="G51" i="9"/>
  <c r="E51" i="9" s="1"/>
  <c r="F51" i="9"/>
  <c r="B51" i="9"/>
  <c r="H50" i="9"/>
  <c r="G50" i="9"/>
  <c r="F50" i="9"/>
  <c r="E50" i="9"/>
  <c r="B50" i="9" s="1"/>
  <c r="H49" i="9"/>
  <c r="E49" i="9" s="1"/>
  <c r="B49" i="9" s="1"/>
  <c r="G49" i="9"/>
  <c r="F49" i="9"/>
  <c r="H48" i="9"/>
  <c r="G48" i="9"/>
  <c r="E48" i="9" s="1"/>
  <c r="B48" i="9" s="1"/>
  <c r="F48" i="9"/>
  <c r="H47" i="9"/>
  <c r="G47" i="9"/>
  <c r="F47" i="9"/>
  <c r="H46" i="9"/>
  <c r="G46" i="9"/>
  <c r="F46" i="9"/>
  <c r="H45" i="9"/>
  <c r="E45" i="9" s="1"/>
  <c r="B45" i="9" s="1"/>
  <c r="G45" i="9"/>
  <c r="F45" i="9"/>
  <c r="H44" i="9"/>
  <c r="E44" i="9" s="1"/>
  <c r="B44" i="9" s="1"/>
  <c r="G44" i="9"/>
  <c r="F44" i="9"/>
  <c r="H43" i="9"/>
  <c r="G43" i="9"/>
  <c r="F43" i="9"/>
  <c r="H42" i="9"/>
  <c r="E42" i="9" s="1"/>
  <c r="B42" i="9" s="1"/>
  <c r="G42" i="9"/>
  <c r="F42" i="9"/>
  <c r="H41" i="9"/>
  <c r="E41" i="9" s="1"/>
  <c r="B41" i="9" s="1"/>
  <c r="G41" i="9"/>
  <c r="F41" i="9"/>
  <c r="H40" i="9"/>
  <c r="G40" i="9"/>
  <c r="F40" i="9"/>
  <c r="H39" i="9"/>
  <c r="G39" i="9"/>
  <c r="E39" i="9" s="1"/>
  <c r="B39" i="9" s="1"/>
  <c r="F39" i="9"/>
  <c r="H38" i="9"/>
  <c r="G38" i="9"/>
  <c r="E38" i="9" s="1"/>
  <c r="B38" i="9" s="1"/>
  <c r="F38" i="9"/>
  <c r="H37" i="9"/>
  <c r="E37" i="9" s="1"/>
  <c r="B37" i="9" s="1"/>
  <c r="G37" i="9"/>
  <c r="F37" i="9"/>
  <c r="H36" i="9"/>
  <c r="G36" i="9"/>
  <c r="F36" i="9"/>
  <c r="E36" i="9"/>
  <c r="B36" i="9" s="1"/>
  <c r="H35" i="9"/>
  <c r="G35" i="9"/>
  <c r="E35" i="9" s="1"/>
  <c r="F35" i="9"/>
  <c r="B35" i="9"/>
  <c r="H34" i="9"/>
  <c r="E34" i="9" s="1"/>
  <c r="B34" i="9" s="1"/>
  <c r="G34" i="9"/>
  <c r="F34" i="9"/>
  <c r="H33" i="9"/>
  <c r="G33" i="9"/>
  <c r="F33" i="9"/>
  <c r="H32" i="9"/>
  <c r="G32" i="9"/>
  <c r="E32" i="9" s="1"/>
  <c r="B32" i="9" s="1"/>
  <c r="F32" i="9"/>
  <c r="H31" i="9"/>
  <c r="G31" i="9"/>
  <c r="E31" i="9" s="1"/>
  <c r="B31" i="9" s="1"/>
  <c r="F31" i="9"/>
  <c r="H30" i="9"/>
  <c r="G30" i="9"/>
  <c r="F30" i="9"/>
  <c r="H29" i="9"/>
  <c r="E29" i="9" s="1"/>
  <c r="B29" i="9" s="1"/>
  <c r="G29" i="9"/>
  <c r="F29" i="9"/>
  <c r="H28" i="9"/>
  <c r="G28" i="9"/>
  <c r="F28" i="9"/>
  <c r="E28" i="9"/>
  <c r="B28" i="9" s="1"/>
  <c r="H27" i="9"/>
  <c r="G27" i="9"/>
  <c r="F27" i="9"/>
  <c r="H26" i="9"/>
  <c r="G26" i="9"/>
  <c r="F26" i="9"/>
  <c r="E26" i="9"/>
  <c r="B26" i="9" s="1"/>
  <c r="H25" i="9"/>
  <c r="E25" i="9" s="1"/>
  <c r="B25" i="9" s="1"/>
  <c r="G25" i="9"/>
  <c r="F25" i="9"/>
  <c r="H24" i="9"/>
  <c r="G24" i="9"/>
  <c r="E24" i="9" s="1"/>
  <c r="B24" i="9" s="1"/>
  <c r="F24" i="9"/>
  <c r="H23" i="9"/>
  <c r="G23" i="9"/>
  <c r="F23" i="9"/>
  <c r="H22" i="9"/>
  <c r="G22" i="9"/>
  <c r="E22" i="9" s="1"/>
  <c r="B22" i="9" s="1"/>
  <c r="F22" i="9"/>
  <c r="F21" i="9"/>
  <c r="F4" i="9"/>
  <c r="O3" i="9"/>
  <c r="G275" i="9" s="1"/>
  <c r="E275" i="9" s="1"/>
  <c r="B275" i="9" s="1"/>
  <c r="I3" i="9"/>
  <c r="L213" i="9" s="1"/>
  <c r="H3" i="9"/>
  <c r="G3" i="9"/>
  <c r="D101" i="8"/>
  <c r="D95" i="8"/>
  <c r="D90" i="8"/>
  <c r="D85" i="8"/>
  <c r="D80" i="8"/>
  <c r="D75" i="8"/>
  <c r="D70" i="8"/>
  <c r="D65" i="8"/>
  <c r="D60" i="8"/>
  <c r="D55" i="8"/>
  <c r="D49" i="8" s="1"/>
  <c r="D50" i="8"/>
  <c r="D44" i="8"/>
  <c r="D43" i="8" s="1"/>
  <c r="D36" i="8"/>
  <c r="D26" i="8"/>
  <c r="D24" i="8" s="1"/>
  <c r="C1499" i="1" s="1"/>
  <c r="H1499" i="1" s="1"/>
  <c r="D18" i="8"/>
  <c r="D8" i="8"/>
  <c r="D6" i="8" s="1"/>
  <c r="C1481" i="1" s="1"/>
  <c r="H1481" i="1" s="1"/>
  <c r="E44" i="7"/>
  <c r="D44" i="7"/>
  <c r="E39" i="7"/>
  <c r="D39" i="7"/>
  <c r="D38" i="7" s="1"/>
  <c r="E38" i="7"/>
  <c r="E30" i="7"/>
  <c r="D30" i="7"/>
  <c r="D22" i="7" s="1"/>
  <c r="D5"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F250" i="5" s="1"/>
  <c r="D250" i="5"/>
  <c r="F249" i="5"/>
  <c r="F248" i="5"/>
  <c r="F247" i="5"/>
  <c r="E246" i="5"/>
  <c r="D246" i="5"/>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D180" i="5"/>
  <c r="F179" i="5"/>
  <c r="F178" i="5"/>
  <c r="E177" i="5"/>
  <c r="H307"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E78" i="5"/>
  <c r="D1056" i="1" s="1"/>
  <c r="H1056" i="1" s="1"/>
  <c r="F77" i="5"/>
  <c r="F76" i="5"/>
  <c r="F75" i="5"/>
  <c r="F74" i="5"/>
  <c r="F73" i="5"/>
  <c r="F72" i="5"/>
  <c r="F71" i="5"/>
  <c r="E70" i="5"/>
  <c r="E69" i="5" s="1"/>
  <c r="D70" i="5"/>
  <c r="D69" i="5" s="1"/>
  <c r="F67" i="5"/>
  <c r="F66" i="5"/>
  <c r="F65" i="5"/>
  <c r="F64" i="5"/>
  <c r="E63" i="5"/>
  <c r="D1041" i="1" s="1"/>
  <c r="H1041" i="1" s="1"/>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991" i="1" s="1"/>
  <c r="H991" i="1"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E625" i="4" s="1"/>
  <c r="D626" i="4"/>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E580" i="4" s="1"/>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E529" i="4" s="1"/>
  <c r="D530" i="4"/>
  <c r="F530" i="4" s="1"/>
  <c r="F527" i="4"/>
  <c r="F526" i="4"/>
  <c r="F525" i="4"/>
  <c r="E525" i="4"/>
  <c r="D525" i="4"/>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D460" i="4"/>
  <c r="F460" i="4" s="1"/>
  <c r="F459" i="4"/>
  <c r="D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F418" i="4" s="1"/>
  <c r="D418" i="4"/>
  <c r="E417" i="4"/>
  <c r="D412" i="1" s="1"/>
  <c r="D417" i="4"/>
  <c r="F417" i="4" s="1"/>
  <c r="E416" i="4"/>
  <c r="D416" i="4"/>
  <c r="D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6" i="4" s="1"/>
  <c r="F355" i="4"/>
  <c r="F354" i="4"/>
  <c r="F353" i="4"/>
  <c r="F352" i="4"/>
  <c r="E352" i="4"/>
  <c r="D352" i="4"/>
  <c r="E351" i="4"/>
  <c r="F349" i="4"/>
  <c r="E348" i="4"/>
  <c r="D348" i="4"/>
  <c r="F348" i="4" s="1"/>
  <c r="F347" i="4"/>
  <c r="F346" i="4"/>
  <c r="F345" i="4"/>
  <c r="E345" i="4"/>
  <c r="D345" i="4"/>
  <c r="E344"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F310" i="4"/>
  <c r="F309" i="4"/>
  <c r="F308" i="4"/>
  <c r="F307" i="4"/>
  <c r="F306" i="4"/>
  <c r="F305" i="4"/>
  <c r="E304" i="4"/>
  <c r="D304" i="4"/>
  <c r="F304"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F264" i="4" s="1"/>
  <c r="D264" i="4"/>
  <c r="D263" i="4" s="1"/>
  <c r="E263" i="4"/>
  <c r="F262" i="4"/>
  <c r="F261" i="4"/>
  <c r="F260" i="4"/>
  <c r="E259" i="4"/>
  <c r="D259" i="4"/>
  <c r="F258" i="4"/>
  <c r="F257" i="4"/>
  <c r="F256" i="4"/>
  <c r="F255" i="4"/>
  <c r="F254" i="4"/>
  <c r="E253" i="4"/>
  <c r="E252" i="4" s="1"/>
  <c r="F252" i="4" s="1"/>
  <c r="D253" i="4"/>
  <c r="F253" i="4" s="1"/>
  <c r="D252" i="4"/>
  <c r="F251" i="4"/>
  <c r="F250" i="4"/>
  <c r="F249" i="4"/>
  <c r="F248" i="4"/>
  <c r="E247" i="4"/>
  <c r="F247" i="4" s="1"/>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0" i="1" s="1"/>
  <c r="D225" i="4"/>
  <c r="F225" i="4" s="1"/>
  <c r="F223" i="4"/>
  <c r="F222" i="4"/>
  <c r="F221" i="4"/>
  <c r="F220" i="4"/>
  <c r="F219" i="4"/>
  <c r="E219" i="4"/>
  <c r="D219" i="4"/>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s="1"/>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D140" i="4"/>
  <c r="D139" i="4" s="1"/>
  <c r="F139" i="4" s="1"/>
  <c r="E139" i="4"/>
  <c r="F138" i="4"/>
  <c r="F137" i="4"/>
  <c r="F136" i="4"/>
  <c r="F135" i="4"/>
  <c r="E134" i="4"/>
  <c r="F134" i="4" s="1"/>
  <c r="D134" i="4"/>
  <c r="D133" i="4" s="1"/>
  <c r="E133" i="4"/>
  <c r="F132" i="4"/>
  <c r="F131" i="4"/>
  <c r="F130" i="4"/>
  <c r="F129" i="4"/>
  <c r="E128" i="4"/>
  <c r="D128" i="4"/>
  <c r="F128" i="4" s="1"/>
  <c r="F127" i="4"/>
  <c r="F126" i="4"/>
  <c r="E125" i="4"/>
  <c r="E124" i="4" s="1"/>
  <c r="D125" i="4"/>
  <c r="D124"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F77" i="4" s="1"/>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E54" i="4"/>
  <c r="F54" i="4" s="1"/>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F7" i="4" s="1"/>
  <c r="E7" i="4"/>
  <c r="I36" i="3"/>
  <c r="G36" i="3"/>
  <c r="B36" i="3"/>
  <c r="I35" i="3"/>
  <c r="G35" i="3"/>
  <c r="B35" i="3"/>
  <c r="G34" i="3"/>
  <c r="B34" i="3"/>
  <c r="I33" i="3"/>
  <c r="G33" i="3"/>
  <c r="B33" i="3"/>
  <c r="I32" i="3"/>
  <c r="H32" i="3"/>
  <c r="G32" i="3"/>
  <c r="B32" i="3"/>
  <c r="I31" i="3"/>
  <c r="H31" i="3"/>
  <c r="G31" i="3"/>
  <c r="B31" i="3"/>
  <c r="I30" i="3"/>
  <c r="H30" i="3"/>
  <c r="G30" i="3"/>
  <c r="B30" i="3"/>
  <c r="H29" i="3"/>
  <c r="G29" i="3"/>
  <c r="B29" i="3"/>
  <c r="G28" i="3"/>
  <c r="B28" i="3"/>
  <c r="I27"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G1577" i="1"/>
  <c r="C1577" i="1"/>
  <c r="H1577" i="1" s="1"/>
  <c r="C1576" i="1"/>
  <c r="G1576" i="1" s="1"/>
  <c r="G1575" i="1"/>
  <c r="C1575" i="1"/>
  <c r="H1575" i="1" s="1"/>
  <c r="H1574" i="1"/>
  <c r="C1574" i="1"/>
  <c r="G1574" i="1" s="1"/>
  <c r="H1573" i="1"/>
  <c r="G1573" i="1"/>
  <c r="C1573" i="1"/>
  <c r="C1572" i="1"/>
  <c r="G1572" i="1" s="1"/>
  <c r="G1571" i="1"/>
  <c r="C1571" i="1"/>
  <c r="H1571" i="1" s="1"/>
  <c r="C1570" i="1"/>
  <c r="G1570" i="1" s="1"/>
  <c r="H1569" i="1"/>
  <c r="G1569" i="1"/>
  <c r="C1569" i="1"/>
  <c r="C1568" i="1"/>
  <c r="G1568" i="1" s="1"/>
  <c r="G1567" i="1"/>
  <c r="C1567" i="1"/>
  <c r="H1567" i="1" s="1"/>
  <c r="C1566" i="1"/>
  <c r="G1566" i="1" s="1"/>
  <c r="H1565" i="1"/>
  <c r="G1565" i="1"/>
  <c r="C1565" i="1"/>
  <c r="H1564" i="1"/>
  <c r="C1564" i="1"/>
  <c r="G1564" i="1" s="1"/>
  <c r="G1563" i="1"/>
  <c r="C1563" i="1"/>
  <c r="H1563" i="1" s="1"/>
  <c r="H1562" i="1"/>
  <c r="C1562" i="1"/>
  <c r="G1562" i="1" s="1"/>
  <c r="H1561" i="1"/>
  <c r="G1561" i="1"/>
  <c r="C1561" i="1"/>
  <c r="H1560" i="1"/>
  <c r="C1560" i="1"/>
  <c r="G1560" i="1" s="1"/>
  <c r="G1559" i="1"/>
  <c r="C1559" i="1"/>
  <c r="H1559" i="1" s="1"/>
  <c r="H1558" i="1"/>
  <c r="C1558" i="1"/>
  <c r="G1558" i="1" s="1"/>
  <c r="H1557" i="1"/>
  <c r="G1557" i="1"/>
  <c r="C1557" i="1"/>
  <c r="C1556" i="1"/>
  <c r="G1556" i="1" s="1"/>
  <c r="G1555" i="1"/>
  <c r="C1555" i="1"/>
  <c r="H1555" i="1" s="1"/>
  <c r="C1554" i="1"/>
  <c r="G1554" i="1" s="1"/>
  <c r="H1553" i="1"/>
  <c r="G1553" i="1"/>
  <c r="C1553" i="1"/>
  <c r="C1552" i="1"/>
  <c r="G1552" i="1" s="1"/>
  <c r="G1551" i="1"/>
  <c r="C1551" i="1"/>
  <c r="H1551" i="1" s="1"/>
  <c r="C1550" i="1"/>
  <c r="G1550" i="1" s="1"/>
  <c r="H1549" i="1"/>
  <c r="G1549" i="1"/>
  <c r="C1549" i="1"/>
  <c r="H1548" i="1"/>
  <c r="C1548" i="1"/>
  <c r="G1548" i="1" s="1"/>
  <c r="G1547" i="1"/>
  <c r="C1547" i="1"/>
  <c r="H1547" i="1" s="1"/>
  <c r="H1546" i="1"/>
  <c r="C1546" i="1"/>
  <c r="G1546" i="1" s="1"/>
  <c r="H1545" i="1"/>
  <c r="G1545" i="1"/>
  <c r="C1545" i="1"/>
  <c r="H1544" i="1"/>
  <c r="C1544" i="1"/>
  <c r="G1544" i="1" s="1"/>
  <c r="G1543" i="1"/>
  <c r="C1543" i="1"/>
  <c r="H1543" i="1" s="1"/>
  <c r="H1542" i="1"/>
  <c r="C1542" i="1"/>
  <c r="G1542" i="1" s="1"/>
  <c r="H1541" i="1"/>
  <c r="G1541" i="1"/>
  <c r="C1541" i="1"/>
  <c r="C1540" i="1"/>
  <c r="G1540" i="1" s="1"/>
  <c r="G1539" i="1"/>
  <c r="C1539" i="1"/>
  <c r="H1539" i="1" s="1"/>
  <c r="C1538" i="1"/>
  <c r="G1538" i="1" s="1"/>
  <c r="H1537" i="1"/>
  <c r="G1537" i="1"/>
  <c r="C1537" i="1"/>
  <c r="C1536" i="1"/>
  <c r="G1536" i="1" s="1"/>
  <c r="G1535" i="1"/>
  <c r="C1535" i="1"/>
  <c r="H1535" i="1" s="1"/>
  <c r="C1534" i="1"/>
  <c r="G1534" i="1" s="1"/>
  <c r="H1533" i="1"/>
  <c r="G1533" i="1"/>
  <c r="C1533" i="1"/>
  <c r="H1532" i="1"/>
  <c r="C1532" i="1"/>
  <c r="G1532" i="1" s="1"/>
  <c r="G1531" i="1"/>
  <c r="C1531" i="1"/>
  <c r="H1531" i="1" s="1"/>
  <c r="H1530" i="1"/>
  <c r="C1530" i="1"/>
  <c r="G1530" i="1" s="1"/>
  <c r="H1529" i="1"/>
  <c r="G1529" i="1"/>
  <c r="C1529" i="1"/>
  <c r="H1528" i="1"/>
  <c r="C1528" i="1"/>
  <c r="G1528" i="1" s="1"/>
  <c r="C1527" i="1"/>
  <c r="H1527" i="1" s="1"/>
  <c r="H1526" i="1"/>
  <c r="C1526" i="1"/>
  <c r="G1526" i="1" s="1"/>
  <c r="H1525" i="1"/>
  <c r="G1525" i="1"/>
  <c r="C1525" i="1"/>
  <c r="C1524" i="1"/>
  <c r="H1524" i="1" s="1"/>
  <c r="G1523" i="1"/>
  <c r="C1523" i="1"/>
  <c r="H1523" i="1" s="1"/>
  <c r="C1522" i="1"/>
  <c r="G1522" i="1" s="1"/>
  <c r="H1521" i="1"/>
  <c r="G1521" i="1"/>
  <c r="C1521" i="1"/>
  <c r="H1520" i="1"/>
  <c r="G1520" i="1"/>
  <c r="C1520" i="1"/>
  <c r="C1519" i="1"/>
  <c r="H1519" i="1" s="1"/>
  <c r="H1518" i="1"/>
  <c r="C1518" i="1"/>
  <c r="G1518" i="1" s="1"/>
  <c r="H1516" i="1"/>
  <c r="C1516" i="1"/>
  <c r="G1516" i="1" s="1"/>
  <c r="G1515" i="1"/>
  <c r="C1515" i="1"/>
  <c r="H1515" i="1" s="1"/>
  <c r="C1514" i="1"/>
  <c r="G1514" i="1" s="1"/>
  <c r="H1513" i="1"/>
  <c r="G1513" i="1"/>
  <c r="C1513" i="1"/>
  <c r="G1512" i="1"/>
  <c r="C1512" i="1"/>
  <c r="H1512" i="1" s="1"/>
  <c r="C1511" i="1"/>
  <c r="H1511" i="1" s="1"/>
  <c r="C1510" i="1"/>
  <c r="G1510" i="1" s="1"/>
  <c r="C1509" i="1"/>
  <c r="H1509" i="1" s="1"/>
  <c r="H1508" i="1"/>
  <c r="C1508" i="1"/>
  <c r="G1508" i="1" s="1"/>
  <c r="G1507" i="1"/>
  <c r="C1507" i="1"/>
  <c r="H1507" i="1" s="1"/>
  <c r="C1506" i="1"/>
  <c r="G1506" i="1" s="1"/>
  <c r="H1505" i="1"/>
  <c r="G1505" i="1"/>
  <c r="C1505" i="1"/>
  <c r="G1504" i="1"/>
  <c r="C1504" i="1"/>
  <c r="H1504" i="1" s="1"/>
  <c r="C1503" i="1"/>
  <c r="H1503" i="1" s="1"/>
  <c r="C1502" i="1"/>
  <c r="G1502" i="1" s="1"/>
  <c r="C1501" i="1"/>
  <c r="G1501" i="1" s="1"/>
  <c r="C1500" i="1"/>
  <c r="G1500" i="1" s="1"/>
  <c r="C1498" i="1"/>
  <c r="G1498" i="1" s="1"/>
  <c r="H1497" i="1"/>
  <c r="G1497" i="1"/>
  <c r="C1497" i="1"/>
  <c r="G1496" i="1"/>
  <c r="C1496" i="1"/>
  <c r="H1496" i="1" s="1"/>
  <c r="C1495" i="1"/>
  <c r="H1495" i="1" s="1"/>
  <c r="H1494" i="1"/>
  <c r="C1494" i="1"/>
  <c r="G1494" i="1" s="1"/>
  <c r="H1493" i="1"/>
  <c r="G1493" i="1"/>
  <c r="C1493" i="1"/>
  <c r="H1492" i="1"/>
  <c r="C1492" i="1"/>
  <c r="G1492" i="1" s="1"/>
  <c r="C1491" i="1"/>
  <c r="H1491" i="1" s="1"/>
  <c r="C1490" i="1"/>
  <c r="G1490" i="1" s="1"/>
  <c r="H1489" i="1"/>
  <c r="G1489" i="1"/>
  <c r="C1489" i="1"/>
  <c r="G1488" i="1"/>
  <c r="C1488" i="1"/>
  <c r="H1488" i="1" s="1"/>
  <c r="C1487" i="1"/>
  <c r="H1487" i="1" s="1"/>
  <c r="H1486" i="1"/>
  <c r="C1486" i="1"/>
  <c r="G1486" i="1" s="1"/>
  <c r="C1485" i="1"/>
  <c r="G1485" i="1" s="1"/>
  <c r="C1484" i="1"/>
  <c r="G1484" i="1" s="1"/>
  <c r="C1483" i="1"/>
  <c r="H1483" i="1" s="1"/>
  <c r="C1482" i="1"/>
  <c r="G1482" i="1" s="1"/>
  <c r="G1480" i="1"/>
  <c r="C1480" i="1"/>
  <c r="H1479" i="1"/>
  <c r="G1479" i="1"/>
  <c r="I1479" i="1" s="1"/>
  <c r="D1479" i="1"/>
  <c r="C1479" i="1"/>
  <c r="J1479" i="1" s="1"/>
  <c r="D1478" i="1"/>
  <c r="J1478" i="1" s="1"/>
  <c r="C1478" i="1"/>
  <c r="H1478" i="1" s="1"/>
  <c r="H1477" i="1"/>
  <c r="G1477" i="1"/>
  <c r="I1477" i="1" s="1"/>
  <c r="D1477" i="1"/>
  <c r="C1477" i="1"/>
  <c r="J1477" i="1" s="1"/>
  <c r="D1476" i="1"/>
  <c r="J1476" i="1" s="1"/>
  <c r="C1476" i="1"/>
  <c r="H1476" i="1" s="1"/>
  <c r="D1475" i="1"/>
  <c r="C1475" i="1"/>
  <c r="H1475" i="1" s="1"/>
  <c r="H1474" i="1"/>
  <c r="G1474" i="1"/>
  <c r="I1474" i="1" s="1"/>
  <c r="D1474" i="1"/>
  <c r="C1474" i="1"/>
  <c r="J1474" i="1" s="1"/>
  <c r="D1473" i="1"/>
  <c r="J1473" i="1" s="1"/>
  <c r="C1473" i="1"/>
  <c r="H1473" i="1" s="1"/>
  <c r="H1472" i="1"/>
  <c r="G1472" i="1"/>
  <c r="I1472" i="1" s="1"/>
  <c r="D1472" i="1"/>
  <c r="C1472" i="1"/>
  <c r="J1472" i="1" s="1"/>
  <c r="D1471" i="1"/>
  <c r="J1471" i="1" s="1"/>
  <c r="C1471" i="1"/>
  <c r="H1471" i="1" s="1"/>
  <c r="D1470" i="1"/>
  <c r="C1470" i="1"/>
  <c r="H1470" i="1" s="1"/>
  <c r="D1469" i="1"/>
  <c r="C1469" i="1"/>
  <c r="H1469" i="1" s="1"/>
  <c r="H1468" i="1"/>
  <c r="G1468" i="1"/>
  <c r="I1468" i="1" s="1"/>
  <c r="D1468" i="1"/>
  <c r="C1468" i="1"/>
  <c r="J1468" i="1" s="1"/>
  <c r="D1467" i="1"/>
  <c r="J1467" i="1" s="1"/>
  <c r="C1467" i="1"/>
  <c r="H1467" i="1" s="1"/>
  <c r="H1466" i="1"/>
  <c r="G1466" i="1"/>
  <c r="I1466" i="1" s="1"/>
  <c r="D1466" i="1"/>
  <c r="C1466" i="1"/>
  <c r="J1466" i="1" s="1"/>
  <c r="D1465" i="1"/>
  <c r="J1465" i="1" s="1"/>
  <c r="C1465" i="1"/>
  <c r="H1465" i="1" s="1"/>
  <c r="H1464" i="1"/>
  <c r="G1464" i="1"/>
  <c r="I1464" i="1" s="1"/>
  <c r="D1464" i="1"/>
  <c r="C1464" i="1"/>
  <c r="J1464" i="1" s="1"/>
  <c r="D1463" i="1"/>
  <c r="J1463" i="1" s="1"/>
  <c r="C1463" i="1"/>
  <c r="H1463" i="1" s="1"/>
  <c r="H1462" i="1"/>
  <c r="G1462" i="1"/>
  <c r="I1462" i="1" s="1"/>
  <c r="D1462" i="1"/>
  <c r="C1462" i="1"/>
  <c r="J1462" i="1" s="1"/>
  <c r="H1461" i="1"/>
  <c r="G1461" i="1"/>
  <c r="D1461" i="1"/>
  <c r="C1461" i="1"/>
  <c r="D1460" i="1"/>
  <c r="J1460" i="1" s="1"/>
  <c r="C1460" i="1"/>
  <c r="H1460" i="1" s="1"/>
  <c r="H1459" i="1"/>
  <c r="G1459" i="1"/>
  <c r="I1459" i="1" s="1"/>
  <c r="D1459" i="1"/>
  <c r="C1459" i="1"/>
  <c r="J1459" i="1" s="1"/>
  <c r="D1458" i="1"/>
  <c r="J1458" i="1" s="1"/>
  <c r="C1458" i="1"/>
  <c r="H1458" i="1" s="1"/>
  <c r="H1457" i="1"/>
  <c r="G1457" i="1"/>
  <c r="I1457" i="1" s="1"/>
  <c r="D1457" i="1"/>
  <c r="C1457" i="1"/>
  <c r="J1457" i="1" s="1"/>
  <c r="D1456" i="1"/>
  <c r="J1456" i="1" s="1"/>
  <c r="C1456" i="1"/>
  <c r="H1455" i="1"/>
  <c r="G1455" i="1"/>
  <c r="I1455" i="1" s="1"/>
  <c r="D1455" i="1"/>
  <c r="C1455" i="1"/>
  <c r="J1455" i="1" s="1"/>
  <c r="D1454" i="1"/>
  <c r="H1454" i="1" s="1"/>
  <c r="C1454" i="1"/>
  <c r="D1453" i="1"/>
  <c r="H1453" i="1" s="1"/>
  <c r="C1453" i="1"/>
  <c r="D1452" i="1"/>
  <c r="J1452" i="1" s="1"/>
  <c r="C1452" i="1"/>
  <c r="H1452" i="1" s="1"/>
  <c r="H1451" i="1"/>
  <c r="G1451" i="1"/>
  <c r="I1451" i="1" s="1"/>
  <c r="D1451" i="1"/>
  <c r="C1451" i="1"/>
  <c r="J1451" i="1" s="1"/>
  <c r="D1450" i="1"/>
  <c r="J1450" i="1" s="1"/>
  <c r="C1450" i="1"/>
  <c r="H1450" i="1" s="1"/>
  <c r="H1449" i="1"/>
  <c r="G1449" i="1"/>
  <c r="I1449" i="1" s="1"/>
  <c r="D1449" i="1"/>
  <c r="C1449" i="1"/>
  <c r="J1449" i="1" s="1"/>
  <c r="D1448" i="1"/>
  <c r="J1448" i="1" s="1"/>
  <c r="C1448" i="1"/>
  <c r="H1448" i="1" s="1"/>
  <c r="H1447" i="1"/>
  <c r="G1447" i="1"/>
  <c r="I1447" i="1" s="1"/>
  <c r="D1447" i="1"/>
  <c r="C1447" i="1"/>
  <c r="J1447" i="1" s="1"/>
  <c r="D1446" i="1"/>
  <c r="J1446" i="1" s="1"/>
  <c r="C1446" i="1"/>
  <c r="H1446" i="1" s="1"/>
  <c r="G1445" i="1"/>
  <c r="D1445" i="1"/>
  <c r="H1445" i="1" s="1"/>
  <c r="C1445" i="1"/>
  <c r="J1445" i="1" s="1"/>
  <c r="D1444" i="1"/>
  <c r="C1444" i="1"/>
  <c r="H1444" i="1" s="1"/>
  <c r="G1443" i="1"/>
  <c r="D1443" i="1"/>
  <c r="J1443" i="1" s="1"/>
  <c r="C1443" i="1"/>
  <c r="D1442" i="1"/>
  <c r="C1442" i="1"/>
  <c r="H1442" i="1" s="1"/>
  <c r="G1441" i="1"/>
  <c r="D1441" i="1"/>
  <c r="J1441" i="1" s="1"/>
  <c r="C1441" i="1"/>
  <c r="D1440" i="1"/>
  <c r="C1440" i="1"/>
  <c r="H1440" i="1" s="1"/>
  <c r="G1439" i="1"/>
  <c r="D1439" i="1"/>
  <c r="J1439" i="1" s="1"/>
  <c r="C1439" i="1"/>
  <c r="G1438" i="1"/>
  <c r="D1438" i="1"/>
  <c r="H1438" i="1" s="1"/>
  <c r="C1438" i="1"/>
  <c r="G1437" i="1"/>
  <c r="D1437" i="1"/>
  <c r="H1437" i="1" s="1"/>
  <c r="C1437" i="1"/>
  <c r="C1436" i="1"/>
  <c r="G1434" i="1"/>
  <c r="D1434" i="1"/>
  <c r="H1434" i="1" s="1"/>
  <c r="C1434" i="1"/>
  <c r="G1433" i="1"/>
  <c r="D1433" i="1"/>
  <c r="H1433" i="1" s="1"/>
  <c r="C1433" i="1"/>
  <c r="G1432" i="1"/>
  <c r="D1432" i="1"/>
  <c r="H1432" i="1" s="1"/>
  <c r="C1432" i="1"/>
  <c r="G1431" i="1"/>
  <c r="D1431" i="1"/>
  <c r="H1431" i="1" s="1"/>
  <c r="C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D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G1411" i="1"/>
  <c r="D1411" i="1"/>
  <c r="H1411" i="1" s="1"/>
  <c r="C1411" i="1"/>
  <c r="G1410" i="1"/>
  <c r="D1410" i="1"/>
  <c r="H1410" i="1" s="1"/>
  <c r="C1410" i="1"/>
  <c r="G1409" i="1"/>
  <c r="D1409" i="1"/>
  <c r="H1409" i="1" s="1"/>
  <c r="C1409" i="1"/>
  <c r="G1408" i="1"/>
  <c r="D1408" i="1"/>
  <c r="H1408" i="1" s="1"/>
  <c r="C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D1312" i="1"/>
  <c r="G1312" i="1" s="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G1278"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H1244" i="1" s="1"/>
  <c r="C1244" i="1"/>
  <c r="H1243" i="1"/>
  <c r="G1243" i="1"/>
  <c r="D1243" i="1"/>
  <c r="C1243" i="1"/>
  <c r="H1242" i="1"/>
  <c r="G1242" i="1"/>
  <c r="D1242" i="1"/>
  <c r="C1242" i="1"/>
  <c r="G1241" i="1"/>
  <c r="D1241" i="1"/>
  <c r="H1241" i="1" s="1"/>
  <c r="C1241" i="1"/>
  <c r="D1240" i="1"/>
  <c r="G1240" i="1" s="1"/>
  <c r="C1240" i="1"/>
  <c r="H1239" i="1"/>
  <c r="G1239" i="1"/>
  <c r="D1239" i="1"/>
  <c r="C1239" i="1"/>
  <c r="H1238" i="1"/>
  <c r="G1238" i="1"/>
  <c r="D1238" i="1"/>
  <c r="C1238" i="1"/>
  <c r="D1237" i="1"/>
  <c r="G1237" i="1" s="1"/>
  <c r="C1237" i="1"/>
  <c r="D1236" i="1"/>
  <c r="G1236" i="1" s="1"/>
  <c r="C1236" i="1"/>
  <c r="D1235" i="1"/>
  <c r="G1235" i="1" s="1"/>
  <c r="C1235" i="1"/>
  <c r="D1234" i="1"/>
  <c r="H1234" i="1" s="1"/>
  <c r="C1234" i="1"/>
  <c r="D1233" i="1"/>
  <c r="H1233" i="1" s="1"/>
  <c r="C1233" i="1"/>
  <c r="D1232" i="1"/>
  <c r="H1232" i="1" s="1"/>
  <c r="C1232" i="1"/>
  <c r="D1231" i="1"/>
  <c r="H1231" i="1" s="1"/>
  <c r="C1231" i="1"/>
  <c r="H1230" i="1"/>
  <c r="G1230" i="1"/>
  <c r="D1230" i="1"/>
  <c r="C1230" i="1"/>
  <c r="D1229" i="1"/>
  <c r="H1229" i="1" s="1"/>
  <c r="C1229" i="1"/>
  <c r="H1228" i="1"/>
  <c r="G1228" i="1"/>
  <c r="D1228" i="1"/>
  <c r="C1228" i="1"/>
  <c r="D1227" i="1"/>
  <c r="H1227" i="1" s="1"/>
  <c r="C1227" i="1"/>
  <c r="H1226" i="1"/>
  <c r="G1226" i="1"/>
  <c r="D1226" i="1"/>
  <c r="C1226" i="1"/>
  <c r="H1225" i="1"/>
  <c r="G1225" i="1"/>
  <c r="D1225" i="1"/>
  <c r="C1225" i="1"/>
  <c r="D1224" i="1"/>
  <c r="H1224" i="1" s="1"/>
  <c r="C1224" i="1"/>
  <c r="D1223" i="1"/>
  <c r="G1223" i="1" s="1"/>
  <c r="C1223" i="1"/>
  <c r="H1221" i="1"/>
  <c r="G1221" i="1"/>
  <c r="D1221" i="1"/>
  <c r="C1221" i="1"/>
  <c r="H1220" i="1"/>
  <c r="G1220" i="1"/>
  <c r="D1220" i="1"/>
  <c r="C1220" i="1"/>
  <c r="H1219" i="1"/>
  <c r="G1219" i="1"/>
  <c r="D1219" i="1"/>
  <c r="C1219" i="1"/>
  <c r="D1218" i="1"/>
  <c r="H1218" i="1" s="1"/>
  <c r="C1218" i="1"/>
  <c r="D1217" i="1"/>
  <c r="G1217" i="1" s="1"/>
  <c r="C1217" i="1"/>
  <c r="D1216" i="1"/>
  <c r="G1216" i="1" s="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6" i="1"/>
  <c r="H1166" i="1" s="1"/>
  <c r="C1166"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C1156" i="1"/>
  <c r="G1156" i="1" s="1"/>
  <c r="H1155" i="1"/>
  <c r="G1155" i="1"/>
  <c r="D1155" i="1"/>
  <c r="C1155" i="1"/>
  <c r="D1154" i="1"/>
  <c r="D1151" i="1"/>
  <c r="G1151" i="1" s="1"/>
  <c r="C1151" i="1"/>
  <c r="H1150" i="1"/>
  <c r="G1150" i="1"/>
  <c r="D1150" i="1"/>
  <c r="C1150" i="1"/>
  <c r="H1149" i="1"/>
  <c r="G1149" i="1"/>
  <c r="D1149" i="1"/>
  <c r="C1149" i="1"/>
  <c r="D1148" i="1"/>
  <c r="G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G1141" i="1" s="1"/>
  <c r="C1141" i="1"/>
  <c r="H1140" i="1"/>
  <c r="G1140" i="1"/>
  <c r="D1140" i="1"/>
  <c r="C1140" i="1"/>
  <c r="H1139" i="1"/>
  <c r="G1139" i="1"/>
  <c r="D1139" i="1"/>
  <c r="C1139"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G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D1063" i="1"/>
  <c r="H1063" i="1" s="1"/>
  <c r="C1063" i="1"/>
  <c r="D1062" i="1"/>
  <c r="H1062" i="1" s="1"/>
  <c r="C1062" i="1"/>
  <c r="D1061" i="1"/>
  <c r="H1061" i="1" s="1"/>
  <c r="C1061" i="1"/>
  <c r="H1060" i="1"/>
  <c r="G1060" i="1"/>
  <c r="D1060" i="1"/>
  <c r="C1060" i="1"/>
  <c r="H1059" i="1"/>
  <c r="G1059" i="1"/>
  <c r="D1059" i="1"/>
  <c r="C1059" i="1"/>
  <c r="H1058" i="1"/>
  <c r="D1058" i="1"/>
  <c r="G1058" i="1" s="1"/>
  <c r="C1058" i="1"/>
  <c r="H1057" i="1"/>
  <c r="G1057" i="1"/>
  <c r="D1057" i="1"/>
  <c r="C1057" i="1"/>
  <c r="C1056" i="1"/>
  <c r="H1055" i="1"/>
  <c r="G1055" i="1"/>
  <c r="D1055" i="1"/>
  <c r="C1055" i="1"/>
  <c r="D1054" i="1"/>
  <c r="H1054" i="1" s="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D1047" i="1"/>
  <c r="H1047" i="1" s="1"/>
  <c r="C1047" i="1"/>
  <c r="D1045" i="1"/>
  <c r="G1045" i="1" s="1"/>
  <c r="C1045" i="1"/>
  <c r="H1044" i="1"/>
  <c r="D1044" i="1"/>
  <c r="G1044" i="1" s="1"/>
  <c r="C1044" i="1"/>
  <c r="D1043" i="1"/>
  <c r="H1043" i="1" s="1"/>
  <c r="C1043" i="1"/>
  <c r="D1042" i="1"/>
  <c r="H1042" i="1" s="1"/>
  <c r="C1042" i="1"/>
  <c r="C1041" i="1"/>
  <c r="G1040" i="1"/>
  <c r="D1040" i="1"/>
  <c r="H1040" i="1" s="1"/>
  <c r="C1040" i="1"/>
  <c r="D1039" i="1"/>
  <c r="H1039" i="1" s="1"/>
  <c r="C1039" i="1"/>
  <c r="G1038" i="1"/>
  <c r="D1038" i="1"/>
  <c r="H1038" i="1" s="1"/>
  <c r="C1038" i="1"/>
  <c r="H1037" i="1"/>
  <c r="D1037" i="1"/>
  <c r="G1037" i="1" s="1"/>
  <c r="C1037" i="1"/>
  <c r="G1036"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G1029" i="1"/>
  <c r="D1029" i="1"/>
  <c r="H1029" i="1" s="1"/>
  <c r="C1029" i="1"/>
  <c r="D1028" i="1"/>
  <c r="H1028" i="1" s="1"/>
  <c r="C1028" i="1"/>
  <c r="D1027" i="1"/>
  <c r="H1027" i="1" s="1"/>
  <c r="C1027" i="1"/>
  <c r="D1026" i="1"/>
  <c r="H1026" i="1" s="1"/>
  <c r="C1026" i="1"/>
  <c r="D1025" i="1"/>
  <c r="H1025" i="1" s="1"/>
  <c r="C1025" i="1"/>
  <c r="H1024" i="1"/>
  <c r="G1024" i="1"/>
  <c r="D1024" i="1"/>
  <c r="C1024" i="1"/>
  <c r="D1023" i="1"/>
  <c r="H1023" i="1" s="1"/>
  <c r="C1023" i="1"/>
  <c r="D1022" i="1"/>
  <c r="H1022" i="1" s="1"/>
  <c r="C1022" i="1"/>
  <c r="D1021" i="1"/>
  <c r="H1021" i="1" s="1"/>
  <c r="C1021" i="1"/>
  <c r="D1020" i="1"/>
  <c r="H1020" i="1" s="1"/>
  <c r="C1020" i="1"/>
  <c r="D1019" i="1"/>
  <c r="H1019" i="1" s="1"/>
  <c r="C1019" i="1"/>
  <c r="D1018" i="1"/>
  <c r="H1018" i="1" s="1"/>
  <c r="C1018" i="1"/>
  <c r="G1017" i="1"/>
  <c r="D1017" i="1"/>
  <c r="H1017" i="1" s="1"/>
  <c r="C1017" i="1"/>
  <c r="D1016" i="1"/>
  <c r="H1016" i="1" s="1"/>
  <c r="C1016" i="1"/>
  <c r="G1015"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C991" i="1"/>
  <c r="C990" i="1"/>
  <c r="H989" i="1"/>
  <c r="D989" i="1"/>
  <c r="G989" i="1" s="1"/>
  <c r="C989" i="1"/>
  <c r="D988" i="1"/>
  <c r="H988" i="1" s="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D812" i="1"/>
  <c r="H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H715" i="1"/>
  <c r="G715" i="1"/>
  <c r="D715" i="1"/>
  <c r="C715" i="1"/>
  <c r="G714" i="1"/>
  <c r="D714" i="1"/>
  <c r="H714" i="1" s="1"/>
  <c r="C714" i="1"/>
  <c r="D713" i="1"/>
  <c r="H713" i="1" s="1"/>
  <c r="C713" i="1"/>
  <c r="H712" i="1"/>
  <c r="G712" i="1"/>
  <c r="D712" i="1"/>
  <c r="C712" i="1"/>
  <c r="G711" i="1"/>
  <c r="D711" i="1"/>
  <c r="H711" i="1" s="1"/>
  <c r="C711"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D690" i="1"/>
  <c r="H690" i="1" s="1"/>
  <c r="C690" i="1"/>
  <c r="D689" i="1"/>
  <c r="H689" i="1" s="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D645" i="1"/>
  <c r="H645" i="1" s="1"/>
  <c r="C645" i="1"/>
  <c r="D644" i="1"/>
  <c r="G644" i="1" s="1"/>
  <c r="C644" i="1"/>
  <c r="D643" i="1"/>
  <c r="G643" i="1" s="1"/>
  <c r="C643" i="1"/>
  <c r="D642" i="1"/>
  <c r="H642" i="1" s="1"/>
  <c r="C642" i="1"/>
  <c r="D641" i="1"/>
  <c r="H641" i="1" s="1"/>
  <c r="C641" i="1"/>
  <c r="C637" i="1"/>
  <c r="H632" i="1"/>
  <c r="G632" i="1"/>
  <c r="D632" i="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C412" i="1"/>
  <c r="D411" i="1"/>
  <c r="C411" i="1"/>
  <c r="D406" i="1"/>
  <c r="H406" i="1" s="1"/>
  <c r="C406" i="1"/>
  <c r="D405" i="1"/>
  <c r="H405" i="1" s="1"/>
  <c r="C405" i="1"/>
  <c r="G404" i="1"/>
  <c r="D404" i="1"/>
  <c r="H404" i="1" s="1"/>
  <c r="C404" i="1"/>
  <c r="H401" i="1"/>
  <c r="G401" i="1"/>
  <c r="D401" i="1"/>
  <c r="C401" i="1"/>
  <c r="H400" i="1"/>
  <c r="G400" i="1"/>
  <c r="D400" i="1"/>
  <c r="C400" i="1"/>
  <c r="H399" i="1"/>
  <c r="G399" i="1"/>
  <c r="D399" i="1"/>
  <c r="C399" i="1"/>
  <c r="D398" i="1"/>
  <c r="H398" i="1" s="1"/>
  <c r="C398" i="1"/>
  <c r="G397"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D369" i="1"/>
  <c r="H369" i="1" s="1"/>
  <c r="C369" i="1"/>
  <c r="D368" i="1"/>
  <c r="H368" i="1" s="1"/>
  <c r="C368" i="1"/>
  <c r="D367" i="1"/>
  <c r="H367" i="1" s="1"/>
  <c r="C367" i="1"/>
  <c r="D366" i="1"/>
  <c r="H366" i="1" s="1"/>
  <c r="C366" i="1"/>
  <c r="D365" i="1"/>
  <c r="G365" i="1" s="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D303" i="1"/>
  <c r="H303" i="1" s="1"/>
  <c r="C303" i="1"/>
  <c r="H302" i="1"/>
  <c r="G302" i="1"/>
  <c r="D302" i="1"/>
  <c r="C302" i="1"/>
  <c r="H301" i="1"/>
  <c r="G301" i="1"/>
  <c r="D301" i="1"/>
  <c r="C301" i="1"/>
  <c r="H300" i="1"/>
  <c r="G300" i="1"/>
  <c r="D300" i="1"/>
  <c r="C300" i="1"/>
  <c r="D299" i="1"/>
  <c r="H299" i="1" s="1"/>
  <c r="C299" i="1"/>
  <c r="H298" i="1"/>
  <c r="G298" i="1"/>
  <c r="D298" i="1"/>
  <c r="C298" i="1"/>
  <c r="H297" i="1"/>
  <c r="G297" i="1"/>
  <c r="D297" i="1"/>
  <c r="C297" i="1"/>
  <c r="H296" i="1"/>
  <c r="G296" i="1"/>
  <c r="D296" i="1"/>
  <c r="C296" i="1"/>
  <c r="H295" i="1"/>
  <c r="G295" i="1"/>
  <c r="D295" i="1"/>
  <c r="C295" i="1"/>
  <c r="D294" i="1"/>
  <c r="D292" i="1"/>
  <c r="G292" i="1" s="1"/>
  <c r="C292" i="1"/>
  <c r="D291" i="1"/>
  <c r="G291" i="1" s="1"/>
  <c r="C291" i="1"/>
  <c r="H290" i="1"/>
  <c r="G290" i="1"/>
  <c r="D290" i="1"/>
  <c r="C290" i="1"/>
  <c r="H289" i="1"/>
  <c r="D289" i="1"/>
  <c r="G289" i="1" s="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G210" i="1"/>
  <c r="D210" i="1"/>
  <c r="H210" i="1" s="1"/>
  <c r="C210" i="1"/>
  <c r="D209" i="1"/>
  <c r="H209" i="1" s="1"/>
  <c r="C209" i="1"/>
  <c r="D208" i="1"/>
  <c r="H208" i="1" s="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D190" i="1"/>
  <c r="H190" i="1" s="1"/>
  <c r="C190" i="1"/>
  <c r="D189" i="1"/>
  <c r="H189" i="1" s="1"/>
  <c r="C189" i="1"/>
  <c r="D188" i="1"/>
  <c r="H188" i="1" s="1"/>
  <c r="C188" i="1"/>
  <c r="D187" i="1"/>
  <c r="H187" i="1" s="1"/>
  <c r="C187" i="1"/>
  <c r="H186" i="1"/>
  <c r="G186" i="1"/>
  <c r="D186" i="1"/>
  <c r="C186" i="1"/>
  <c r="H185" i="1"/>
  <c r="G185" i="1"/>
  <c r="D185" i="1"/>
  <c r="C185" i="1"/>
  <c r="H184" i="1"/>
  <c r="D184" i="1"/>
  <c r="G184" i="1" s="1"/>
  <c r="C184" i="1"/>
  <c r="D183" i="1"/>
  <c r="H183" i="1" s="1"/>
  <c r="C183" i="1"/>
  <c r="H182" i="1"/>
  <c r="G182" i="1"/>
  <c r="D182" i="1"/>
  <c r="C182" i="1"/>
  <c r="D181" i="1"/>
  <c r="H181" i="1" s="1"/>
  <c r="C181" i="1"/>
  <c r="H180" i="1"/>
  <c r="G180" i="1"/>
  <c r="D180" i="1"/>
  <c r="C180" i="1"/>
  <c r="D179" i="1"/>
  <c r="G179" i="1" s="1"/>
  <c r="C179" i="1"/>
  <c r="H178" i="1"/>
  <c r="G178" i="1"/>
  <c r="D178" i="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60" i="1"/>
  <c r="H160" i="1" s="1"/>
  <c r="C160" i="1"/>
  <c r="C159" i="1"/>
  <c r="D158" i="1"/>
  <c r="H158" i="1" s="1"/>
  <c r="C158" i="1"/>
  <c r="D157" i="1"/>
  <c r="H157" i="1" s="1"/>
  <c r="C157" i="1"/>
  <c r="H156" i="1"/>
  <c r="G156" i="1"/>
  <c r="D156" i="1"/>
  <c r="C156" i="1"/>
  <c r="D155" i="1"/>
  <c r="H155" i="1" s="1"/>
  <c r="C155" i="1"/>
  <c r="H154" i="1"/>
  <c r="G154" i="1"/>
  <c r="D154" i="1"/>
  <c r="C154" i="1"/>
  <c r="D153" i="1"/>
  <c r="H153" i="1" s="1"/>
  <c r="C153" i="1"/>
  <c r="H152" i="1"/>
  <c r="G152" i="1"/>
  <c r="D152" i="1"/>
  <c r="C152" i="1"/>
  <c r="H151" i="1"/>
  <c r="G151" i="1"/>
  <c r="D151" i="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H131" i="1" s="1"/>
  <c r="C131" i="1"/>
  <c r="D130" i="1"/>
  <c r="H130" i="1" s="1"/>
  <c r="C130" i="1"/>
  <c r="D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D121" i="1"/>
  <c r="H121" i="1" s="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7" i="1"/>
  <c r="G77" i="1"/>
  <c r="D77" i="1"/>
  <c r="C77" i="1"/>
  <c r="D76" i="1"/>
  <c r="H76" i="1" s="1"/>
  <c r="C76" i="1"/>
  <c r="H75" i="1"/>
  <c r="G75" i="1"/>
  <c r="D75" i="1"/>
  <c r="C75" i="1"/>
  <c r="D74" i="1"/>
  <c r="H74" i="1" s="1"/>
  <c r="C74" i="1"/>
  <c r="D73" i="1"/>
  <c r="H73" i="1" s="1"/>
  <c r="C73" i="1"/>
  <c r="H72" i="1"/>
  <c r="G72" i="1"/>
  <c r="D72" i="1"/>
  <c r="C72" i="1"/>
  <c r="D71" i="1"/>
  <c r="G71" i="1" s="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G54" i="1" s="1"/>
  <c r="C54" i="1"/>
  <c r="H53" i="1"/>
  <c r="D53" i="1"/>
  <c r="G53" i="1" s="1"/>
  <c r="C53" i="1"/>
  <c r="H52" i="1"/>
  <c r="G52" i="1"/>
  <c r="D52" i="1"/>
  <c r="C52" i="1"/>
  <c r="H51" i="1"/>
  <c r="G51" i="1"/>
  <c r="D51" i="1"/>
  <c r="C51" i="1"/>
  <c r="H50" i="1"/>
  <c r="D50" i="1"/>
  <c r="G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411" i="1" l="1"/>
  <c r="G412" i="1"/>
  <c r="G1063" i="1"/>
  <c r="F215" i="9"/>
  <c r="B215" i="9" s="1"/>
  <c r="E286" i="9"/>
  <c r="H1456" i="1"/>
  <c r="E5" i="7"/>
  <c r="G1453" i="1"/>
  <c r="G1454" i="1"/>
  <c r="G315" i="9"/>
  <c r="E315" i="9" s="1"/>
  <c r="E314" i="9" s="1"/>
  <c r="I10" i="3" s="1"/>
  <c r="H1576" i="1"/>
  <c r="G1579" i="1"/>
  <c r="H1578" i="1"/>
  <c r="H1510" i="1"/>
  <c r="G1509" i="1"/>
  <c r="G1491" i="1"/>
  <c r="H1165" i="1"/>
  <c r="H1501" i="1"/>
  <c r="H1502" i="1"/>
  <c r="H1500" i="1"/>
  <c r="G1499" i="1"/>
  <c r="H1485" i="1"/>
  <c r="H1484" i="1"/>
  <c r="G1483" i="1"/>
  <c r="G1481" i="1"/>
  <c r="G1264" i="1"/>
  <c r="H1156" i="1"/>
  <c r="H1223" i="1"/>
  <c r="G1224" i="1"/>
  <c r="H1235" i="1"/>
  <c r="H1236" i="1"/>
  <c r="H1237" i="1"/>
  <c r="H1264" i="1"/>
  <c r="H1240" i="1"/>
  <c r="E299" i="9"/>
  <c r="B299" i="9" s="1"/>
  <c r="E293" i="9"/>
  <c r="B293" i="9" s="1"/>
  <c r="E287" i="9"/>
  <c r="B287" i="9" s="1"/>
  <c r="G1244" i="1"/>
  <c r="G1234" i="1"/>
  <c r="G1233" i="1"/>
  <c r="G1232" i="1"/>
  <c r="G1231" i="1"/>
  <c r="G1227" i="1"/>
  <c r="G1229" i="1"/>
  <c r="E245" i="5"/>
  <c r="D1222" i="1" s="1"/>
  <c r="E283" i="9"/>
  <c r="B283" i="9" s="1"/>
  <c r="F246" i="5"/>
  <c r="G1218" i="1"/>
  <c r="H1216" i="1"/>
  <c r="H1217" i="1"/>
  <c r="F239" i="5"/>
  <c r="G1166" i="1"/>
  <c r="H1148" i="1"/>
  <c r="H1151" i="1"/>
  <c r="H1141" i="1"/>
  <c r="H1124" i="1"/>
  <c r="H1138" i="1"/>
  <c r="F146" i="5"/>
  <c r="E290" i="9"/>
  <c r="B290" i="9" s="1"/>
  <c r="E285" i="9"/>
  <c r="B285" i="9" s="1"/>
  <c r="G1062" i="1"/>
  <c r="G1056" i="1"/>
  <c r="G1061" i="1"/>
  <c r="F78" i="5"/>
  <c r="G1054" i="1"/>
  <c r="G1047" i="1"/>
  <c r="G1048" i="1"/>
  <c r="G1050" i="1"/>
  <c r="H1045" i="1"/>
  <c r="G1043" i="1"/>
  <c r="G1041" i="1"/>
  <c r="G1042" i="1"/>
  <c r="G1039" i="1"/>
  <c r="G1034" i="1"/>
  <c r="G1035" i="1"/>
  <c r="G1033" i="1"/>
  <c r="G1032" i="1"/>
  <c r="G1030" i="1"/>
  <c r="G1031" i="1"/>
  <c r="G1028" i="1"/>
  <c r="G1027" i="1"/>
  <c r="G1026" i="1"/>
  <c r="G1023" i="1"/>
  <c r="G1025" i="1"/>
  <c r="G1022" i="1"/>
  <c r="G1021" i="1"/>
  <c r="G1019" i="1"/>
  <c r="G1020" i="1"/>
  <c r="G1018" i="1"/>
  <c r="G1016" i="1"/>
  <c r="G1014" i="1"/>
  <c r="G1013" i="1"/>
  <c r="F35" i="5"/>
  <c r="G1012" i="1"/>
  <c r="G1011" i="1"/>
  <c r="G1010" i="1"/>
  <c r="G1009" i="1"/>
  <c r="G992" i="1"/>
  <c r="G988" i="1"/>
  <c r="G1007" i="1"/>
  <c r="G1008" i="1"/>
  <c r="F29" i="5"/>
  <c r="G1006" i="1"/>
  <c r="G1005" i="1"/>
  <c r="G1004" i="1"/>
  <c r="G1003" i="1"/>
  <c r="G1002" i="1"/>
  <c r="G1001" i="1"/>
  <c r="G1000" i="1"/>
  <c r="G999" i="1"/>
  <c r="G997" i="1"/>
  <c r="G998" i="1"/>
  <c r="F19" i="5"/>
  <c r="G996" i="1"/>
  <c r="G995" i="1"/>
  <c r="G994" i="1"/>
  <c r="G991" i="1"/>
  <c r="G993" i="1"/>
  <c r="E12" i="5"/>
  <c r="E7" i="5" s="1"/>
  <c r="G986" i="1"/>
  <c r="G987" i="1"/>
  <c r="F8" i="5"/>
  <c r="G406" i="1"/>
  <c r="G405" i="1"/>
  <c r="G641" i="1"/>
  <c r="G631" i="1"/>
  <c r="E273" i="9"/>
  <c r="B273" i="9" s="1"/>
  <c r="G812" i="1"/>
  <c r="G719" i="1"/>
  <c r="E47" i="9"/>
  <c r="B47" i="9" s="1"/>
  <c r="E46" i="9"/>
  <c r="B46" i="9" s="1"/>
  <c r="G713" i="1"/>
  <c r="G710" i="1"/>
  <c r="G709" i="1"/>
  <c r="G690" i="1"/>
  <c r="G689" i="1"/>
  <c r="G669" i="1"/>
  <c r="E30" i="9"/>
  <c r="B30" i="9" s="1"/>
  <c r="G649" i="1"/>
  <c r="E23" i="9"/>
  <c r="B23" i="9" s="1"/>
  <c r="H644" i="1"/>
  <c r="H643" i="1"/>
  <c r="G642" i="1"/>
  <c r="G645" i="1"/>
  <c r="F652" i="4"/>
  <c r="G398" i="1"/>
  <c r="G369" i="1"/>
  <c r="D364" i="1"/>
  <c r="G364" i="1" s="1"/>
  <c r="E363" i="4"/>
  <c r="D358" i="1" s="1"/>
  <c r="G368" i="1"/>
  <c r="G367" i="1"/>
  <c r="G366" i="1"/>
  <c r="H364" i="1"/>
  <c r="H365" i="1"/>
  <c r="G299" i="1"/>
  <c r="G303" i="1"/>
  <c r="H292" i="1"/>
  <c r="H291" i="1"/>
  <c r="G413" i="1"/>
  <c r="E644" i="4"/>
  <c r="D638" i="1" s="1"/>
  <c r="H288" i="1"/>
  <c r="H411" i="1"/>
  <c r="H412" i="1"/>
  <c r="F263" i="4"/>
  <c r="E70" i="9"/>
  <c r="B70" i="9" s="1"/>
  <c r="F259" i="4"/>
  <c r="G209" i="1"/>
  <c r="G208" i="1"/>
  <c r="E196" i="4"/>
  <c r="D192" i="1" s="1"/>
  <c r="G206" i="1"/>
  <c r="G207" i="1"/>
  <c r="F210" i="4"/>
  <c r="G191" i="1"/>
  <c r="G190" i="1"/>
  <c r="G189" i="1"/>
  <c r="G188" i="1"/>
  <c r="G187" i="1"/>
  <c r="B223" i="9"/>
  <c r="G183" i="1"/>
  <c r="B221" i="9"/>
  <c r="G181" i="1"/>
  <c r="B220" i="9"/>
  <c r="H179" i="1"/>
  <c r="E43" i="9"/>
  <c r="B43" i="9" s="1"/>
  <c r="F219" i="9"/>
  <c r="G177" i="1"/>
  <c r="G176" i="1"/>
  <c r="G175" i="1"/>
  <c r="F177" i="4"/>
  <c r="G173" i="1"/>
  <c r="G174" i="1"/>
  <c r="G172" i="1"/>
  <c r="G171" i="1"/>
  <c r="G170" i="1"/>
  <c r="G169" i="1"/>
  <c r="G168" i="1"/>
  <c r="G167" i="1"/>
  <c r="G165" i="1"/>
  <c r="G166" i="1"/>
  <c r="G164" i="1"/>
  <c r="G163" i="1"/>
  <c r="G162" i="1"/>
  <c r="G160" i="1"/>
  <c r="G161" i="1"/>
  <c r="G158" i="1"/>
  <c r="G155" i="1"/>
  <c r="G157" i="1"/>
  <c r="E40" i="9"/>
  <c r="B40" i="9" s="1"/>
  <c r="F218" i="9"/>
  <c r="B218" i="9" s="1"/>
  <c r="G153" i="1"/>
  <c r="G149" i="1"/>
  <c r="G150" i="1"/>
  <c r="F133" i="4"/>
  <c r="G130" i="1"/>
  <c r="G131" i="1"/>
  <c r="F124" i="4"/>
  <c r="G120" i="1"/>
  <c r="G121" i="1"/>
  <c r="G123" i="1"/>
  <c r="F125" i="4"/>
  <c r="G79" i="1"/>
  <c r="G81" i="1"/>
  <c r="F83" i="4"/>
  <c r="G76" i="1"/>
  <c r="G73" i="1"/>
  <c r="G74" i="1"/>
  <c r="E50" i="4"/>
  <c r="D46" i="1" s="1"/>
  <c r="H71" i="1"/>
  <c r="H54" i="1"/>
  <c r="E27" i="9"/>
  <c r="B27" i="9" s="1"/>
  <c r="E33" i="9"/>
  <c r="B33" i="9" s="1"/>
  <c r="E297" i="9"/>
  <c r="B297" i="9" s="1"/>
  <c r="E300" i="9"/>
  <c r="B300" i="9" s="1"/>
  <c r="E302" i="9"/>
  <c r="B302" i="9" s="1"/>
  <c r="E295" i="9"/>
  <c r="B295" i="9" s="1"/>
  <c r="H192" i="1"/>
  <c r="G192" i="1"/>
  <c r="I1441" i="1"/>
  <c r="H1439" i="1"/>
  <c r="I1439" i="1" s="1"/>
  <c r="J1440" i="1"/>
  <c r="H1441" i="1"/>
  <c r="J1442" i="1"/>
  <c r="H1443" i="1"/>
  <c r="I1443" i="1" s="1"/>
  <c r="J1444" i="1"/>
  <c r="G1446" i="1"/>
  <c r="I1446" i="1" s="1"/>
  <c r="G1448" i="1"/>
  <c r="I1448" i="1" s="1"/>
  <c r="G1450" i="1"/>
  <c r="I1450" i="1" s="1"/>
  <c r="G1452" i="1"/>
  <c r="I1452" i="1" s="1"/>
  <c r="G1456" i="1"/>
  <c r="I1456" i="1" s="1"/>
  <c r="G1458" i="1"/>
  <c r="I1458" i="1" s="1"/>
  <c r="G1460" i="1"/>
  <c r="I1460" i="1" s="1"/>
  <c r="G1463" i="1"/>
  <c r="I1463" i="1" s="1"/>
  <c r="G1465" i="1"/>
  <c r="I1465" i="1" s="1"/>
  <c r="G1467" i="1"/>
  <c r="I1467" i="1" s="1"/>
  <c r="G1469" i="1"/>
  <c r="G1470" i="1"/>
  <c r="G1471" i="1"/>
  <c r="I1471" i="1" s="1"/>
  <c r="G1473" i="1"/>
  <c r="I1473" i="1" s="1"/>
  <c r="G1475" i="1"/>
  <c r="G1476" i="1"/>
  <c r="I1476" i="1" s="1"/>
  <c r="G1478" i="1"/>
  <c r="I1478" i="1" s="1"/>
  <c r="H1480" i="1"/>
  <c r="G1519" i="1"/>
  <c r="H1522" i="1"/>
  <c r="G1524" i="1"/>
  <c r="G1527" i="1"/>
  <c r="H1534" i="1"/>
  <c r="H1536" i="1"/>
  <c r="H1550" i="1"/>
  <c r="H1552" i="1"/>
  <c r="H1566" i="1"/>
  <c r="H1568" i="1"/>
  <c r="B315" i="9"/>
  <c r="C40" i="1"/>
  <c r="C129" i="1"/>
  <c r="C135" i="1"/>
  <c r="G1440" i="1"/>
  <c r="I1440" i="1" s="1"/>
  <c r="G1442" i="1"/>
  <c r="I1442" i="1" s="1"/>
  <c r="G1444" i="1"/>
  <c r="I1444" i="1" s="1"/>
  <c r="H1482" i="1"/>
  <c r="G1487" i="1"/>
  <c r="H1490" i="1"/>
  <c r="G1495" i="1"/>
  <c r="H1498" i="1"/>
  <c r="G1503" i="1"/>
  <c r="H1506" i="1"/>
  <c r="G1511" i="1"/>
  <c r="H1514" i="1"/>
  <c r="H1538" i="1"/>
  <c r="H1540" i="1"/>
  <c r="H1554" i="1"/>
  <c r="H1556" i="1"/>
  <c r="H1570" i="1"/>
  <c r="H1572" i="1"/>
  <c r="F68" i="4"/>
  <c r="D50" i="4"/>
  <c r="F196" i="4"/>
  <c r="E298" i="4"/>
  <c r="D68" i="5"/>
  <c r="F69" i="5"/>
  <c r="I24" i="3"/>
  <c r="D3" i="1"/>
  <c r="D1167" i="1"/>
  <c r="D1215" i="1"/>
  <c r="D1299" i="1"/>
  <c r="F8" i="4"/>
  <c r="E68" i="5"/>
  <c r="D82" i="4"/>
  <c r="D106" i="4"/>
  <c r="F140" i="4"/>
  <c r="E163" i="4"/>
  <c r="D159" i="1" s="1"/>
  <c r="F164" i="4"/>
  <c r="D224" i="4"/>
  <c r="D299" i="4"/>
  <c r="E311" i="4"/>
  <c r="D306" i="1" s="1"/>
  <c r="D351" i="4"/>
  <c r="F416" i="4"/>
  <c r="D644" i="4"/>
  <c r="F238" i="5"/>
  <c r="D421" i="4"/>
  <c r="D515" i="4"/>
  <c r="D529" i="4"/>
  <c r="E593" i="4"/>
  <c r="D587" i="1" s="1"/>
  <c r="F13" i="5"/>
  <c r="E87" i="5"/>
  <c r="D1065" i="1" s="1"/>
  <c r="D118" i="5"/>
  <c r="E176" i="5"/>
  <c r="D190" i="5"/>
  <c r="F36" i="6"/>
  <c r="D35" i="6"/>
  <c r="E459" i="4"/>
  <c r="D453" i="1" s="1"/>
  <c r="D593" i="4"/>
  <c r="F603" i="4"/>
  <c r="D7" i="5"/>
  <c r="D177" i="5"/>
  <c r="F180" i="5"/>
  <c r="F207" i="5"/>
  <c r="D206" i="5"/>
  <c r="F5" i="6"/>
  <c r="E35" i="6"/>
  <c r="F130" i="6"/>
  <c r="D129" i="6"/>
  <c r="E152" i="4"/>
  <c r="D311" i="4"/>
  <c r="D363" i="4"/>
  <c r="E643" i="4"/>
  <c r="D637" i="1" s="1"/>
  <c r="D567" i="4"/>
  <c r="D580" i="4"/>
  <c r="F70" i="5"/>
  <c r="E289" i="9"/>
  <c r="B289" i="9" s="1"/>
  <c r="D237" i="5"/>
  <c r="D245" i="5"/>
  <c r="D42" i="8"/>
  <c r="G312" i="9" s="1"/>
  <c r="E312" i="9" s="1"/>
  <c r="B147" i="9"/>
  <c r="B151" i="9"/>
  <c r="B155" i="9"/>
  <c r="B159" i="9"/>
  <c r="E75" i="9"/>
  <c r="B75" i="9" s="1"/>
  <c r="E83" i="9"/>
  <c r="B83" i="9" s="1"/>
  <c r="E91" i="9"/>
  <c r="B91" i="9" s="1"/>
  <c r="E99" i="9"/>
  <c r="B99" i="9" s="1"/>
  <c r="E146" i="9"/>
  <c r="B146" i="9" s="1"/>
  <c r="E150" i="9"/>
  <c r="B150" i="9" s="1"/>
  <c r="E154" i="9"/>
  <c r="B154" i="9" s="1"/>
  <c r="E158" i="9"/>
  <c r="B158" i="9" s="1"/>
  <c r="B236" i="9"/>
  <c r="B268" i="9"/>
  <c r="B286" i="9"/>
  <c r="E110" i="9"/>
  <c r="B110" i="9" s="1"/>
  <c r="E114" i="9"/>
  <c r="B114" i="9" s="1"/>
  <c r="E118" i="9"/>
  <c r="B118" i="9" s="1"/>
  <c r="E122" i="9"/>
  <c r="B122" i="9" s="1"/>
  <c r="E126" i="9"/>
  <c r="B126" i="9" s="1"/>
  <c r="E130" i="9"/>
  <c r="B130" i="9" s="1"/>
  <c r="E134" i="9"/>
  <c r="B134" i="9" s="1"/>
  <c r="E138" i="9"/>
  <c r="B138" i="9" s="1"/>
  <c r="E142" i="9"/>
  <c r="B142" i="9" s="1"/>
  <c r="B144" i="9"/>
  <c r="B148" i="9"/>
  <c r="B152" i="9"/>
  <c r="B156" i="9"/>
  <c r="B160" i="9"/>
  <c r="B228" i="9"/>
  <c r="B260" i="9"/>
  <c r="F277" i="9"/>
  <c r="B298" i="9"/>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G161" i="9"/>
  <c r="E161" i="9" s="1"/>
  <c r="B161" i="9" s="1"/>
  <c r="G162" i="9"/>
  <c r="E162" i="9" s="1"/>
  <c r="B162" i="9" s="1"/>
  <c r="G163" i="9"/>
  <c r="E163" i="9" s="1"/>
  <c r="B163" i="9" s="1"/>
  <c r="G164" i="9"/>
  <c r="E164" i="9" s="1"/>
  <c r="B164" i="9" s="1"/>
  <c r="G165" i="9"/>
  <c r="L192" i="9"/>
  <c r="F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G208" i="9"/>
  <c r="E208" i="9" s="1"/>
  <c r="B208" i="9" s="1"/>
  <c r="G209" i="9"/>
  <c r="E209" i="9" s="1"/>
  <c r="B209" i="9" s="1"/>
  <c r="G210" i="9"/>
  <c r="E210" i="9" s="1"/>
  <c r="B210" i="9" s="1"/>
  <c r="G211" i="9"/>
  <c r="E211" i="9" s="1"/>
  <c r="B211" i="9" s="1"/>
  <c r="G212" i="9"/>
  <c r="E212" i="9" s="1"/>
  <c r="B212" i="9" s="1"/>
  <c r="M213" i="9"/>
  <c r="F213" i="9" s="1"/>
  <c r="B213" i="9" s="1"/>
  <c r="B219" i="9"/>
  <c r="B227" i="9"/>
  <c r="B235" i="9"/>
  <c r="B243" i="9"/>
  <c r="B251" i="9"/>
  <c r="B259" i="9"/>
  <c r="B267" i="9"/>
  <c r="E288" i="9"/>
  <c r="B288" i="9" s="1"/>
  <c r="E292" i="9"/>
  <c r="B292" i="9" s="1"/>
  <c r="H165" i="9"/>
  <c r="G166" i="9"/>
  <c r="E166" i="9" s="1"/>
  <c r="B166" i="9" s="1"/>
  <c r="F217" i="9"/>
  <c r="B217" i="9" s="1"/>
  <c r="F225" i="9"/>
  <c r="B225" i="9" s="1"/>
  <c r="F233" i="9"/>
  <c r="B233" i="9" s="1"/>
  <c r="F241" i="9"/>
  <c r="B241" i="9" s="1"/>
  <c r="F249" i="9"/>
  <c r="B249" i="9" s="1"/>
  <c r="F257" i="9"/>
  <c r="B257" i="9" s="1"/>
  <c r="F265" i="9"/>
  <c r="B265" i="9" s="1"/>
  <c r="D1436" i="1" l="1"/>
  <c r="I29" i="3"/>
  <c r="H19" i="9"/>
  <c r="E19" i="9" s="1"/>
  <c r="B19" i="9" s="1"/>
  <c r="E237" i="5"/>
  <c r="E175" i="5" s="1"/>
  <c r="D1152" i="1" s="1"/>
  <c r="F12" i="5"/>
  <c r="D990" i="1"/>
  <c r="B192" i="9"/>
  <c r="E350" i="4"/>
  <c r="D345" i="1" s="1"/>
  <c r="F643" i="4"/>
  <c r="E6" i="4"/>
  <c r="E412" i="4" s="1"/>
  <c r="B312" i="9"/>
  <c r="F68" i="5"/>
  <c r="H21" i="3"/>
  <c r="C1046" i="1"/>
  <c r="E407" i="4"/>
  <c r="D402" i="1" s="1"/>
  <c r="D293" i="1"/>
  <c r="F363" i="4"/>
  <c r="C358" i="1"/>
  <c r="F129" i="6"/>
  <c r="C1423" i="1"/>
  <c r="D141" i="6"/>
  <c r="F593" i="4"/>
  <c r="C587" i="1"/>
  <c r="F35" i="6"/>
  <c r="H25" i="3"/>
  <c r="C1329" i="1"/>
  <c r="F118" i="5"/>
  <c r="C1096" i="1"/>
  <c r="H159" i="1"/>
  <c r="G159" i="1"/>
  <c r="I21" i="3"/>
  <c r="D1046" i="1"/>
  <c r="H1215" i="1"/>
  <c r="G1215" i="1"/>
  <c r="E528" i="4"/>
  <c r="H129" i="1"/>
  <c r="G129" i="1"/>
  <c r="C1214" i="1"/>
  <c r="H23" i="3"/>
  <c r="F567" i="4"/>
  <c r="C561" i="1"/>
  <c r="E151" i="4"/>
  <c r="D148" i="1"/>
  <c r="I25" i="3"/>
  <c r="D1329" i="1"/>
  <c r="G310" i="9"/>
  <c r="E310" i="9" s="1"/>
  <c r="B310" i="9" s="1"/>
  <c r="F206" i="5"/>
  <c r="C1183" i="1"/>
  <c r="D6" i="5"/>
  <c r="F7" i="5"/>
  <c r="H20" i="3"/>
  <c r="C985" i="1"/>
  <c r="H21" i="9"/>
  <c r="G309" i="9"/>
  <c r="E309" i="9" s="1"/>
  <c r="B309" i="9" s="1"/>
  <c r="F190" i="5"/>
  <c r="C1167" i="1"/>
  <c r="F515" i="4"/>
  <c r="C509" i="1"/>
  <c r="F224" i="4"/>
  <c r="C220" i="1"/>
  <c r="F106" i="4"/>
  <c r="C102" i="1"/>
  <c r="E141" i="6"/>
  <c r="F152" i="4"/>
  <c r="K1450" i="9"/>
  <c r="G313" i="9"/>
  <c r="E313" i="9" s="1"/>
  <c r="B313" i="9" s="1"/>
  <c r="I34" i="3"/>
  <c r="C1517" i="1"/>
  <c r="H637" i="1"/>
  <c r="G637" i="1"/>
  <c r="D151" i="4"/>
  <c r="G21" i="9"/>
  <c r="I22" i="3"/>
  <c r="D1153" i="1"/>
  <c r="I20" i="3"/>
  <c r="E6" i="5"/>
  <c r="D985" i="1"/>
  <c r="F421" i="4"/>
  <c r="D420" i="4"/>
  <c r="C415" i="1"/>
  <c r="F351" i="4"/>
  <c r="D350" i="4"/>
  <c r="C346" i="1"/>
  <c r="F82" i="4"/>
  <c r="C78" i="1"/>
  <c r="H1299" i="1"/>
  <c r="G1299" i="1"/>
  <c r="H3" i="1"/>
  <c r="G3" i="1"/>
  <c r="D6" i="4"/>
  <c r="H135" i="1"/>
  <c r="G135" i="1"/>
  <c r="E165" i="9"/>
  <c r="B165" i="9" s="1"/>
  <c r="F245" i="5"/>
  <c r="C1222" i="1"/>
  <c r="F580" i="4"/>
  <c r="C574" i="1"/>
  <c r="F311" i="4"/>
  <c r="C306" i="1"/>
  <c r="G307" i="9"/>
  <c r="E307" i="9" s="1"/>
  <c r="B307" i="9" s="1"/>
  <c r="F177" i="5"/>
  <c r="D176" i="5"/>
  <c r="C1154" i="1"/>
  <c r="H453" i="1"/>
  <c r="G453" i="1"/>
  <c r="H1065" i="1"/>
  <c r="G1065" i="1"/>
  <c r="D528" i="4"/>
  <c r="F529" i="4"/>
  <c r="C523" i="1"/>
  <c r="F644" i="4"/>
  <c r="C638" i="1"/>
  <c r="F299" i="4"/>
  <c r="D298" i="4"/>
  <c r="C294" i="1"/>
  <c r="E420" i="4"/>
  <c r="C46" i="1"/>
  <c r="F50" i="4"/>
  <c r="G40" i="1"/>
  <c r="H40" i="1"/>
  <c r="F163" i="4"/>
  <c r="F237" i="5" l="1"/>
  <c r="H1436" i="1"/>
  <c r="G1436" i="1"/>
  <c r="E311" i="9"/>
  <c r="I23" i="3"/>
  <c r="D1214" i="1"/>
  <c r="H990" i="1"/>
  <c r="G990" i="1"/>
  <c r="E408" i="4"/>
  <c r="D403" i="1" s="1"/>
  <c r="I16" i="3"/>
  <c r="D2" i="1"/>
  <c r="H46" i="1"/>
  <c r="G46" i="1"/>
  <c r="D407" i="4"/>
  <c r="F298" i="4"/>
  <c r="C293" i="1"/>
  <c r="H523" i="1"/>
  <c r="G523" i="1"/>
  <c r="F176" i="5"/>
  <c r="D175" i="5"/>
  <c r="H22" i="3"/>
  <c r="C1153" i="1"/>
  <c r="G306" i="1"/>
  <c r="H306" i="1"/>
  <c r="G1222" i="1"/>
  <c r="H1222" i="1"/>
  <c r="H415" i="1"/>
  <c r="G415" i="1"/>
  <c r="H278" i="9"/>
  <c r="D984" i="1"/>
  <c r="G284" i="9"/>
  <c r="E284" i="9" s="1"/>
  <c r="B284" i="9" s="1"/>
  <c r="F6" i="5"/>
  <c r="C984" i="1"/>
  <c r="G561" i="1"/>
  <c r="H561" i="1"/>
  <c r="E639" i="4"/>
  <c r="D407" i="1"/>
  <c r="G587" i="1"/>
  <c r="H587" i="1"/>
  <c r="E635" i="4"/>
  <c r="D629" i="1" s="1"/>
  <c r="D414" i="1"/>
  <c r="H346" i="1"/>
  <c r="G346" i="1"/>
  <c r="F420" i="4"/>
  <c r="D635" i="4"/>
  <c r="C414" i="1"/>
  <c r="E21" i="9"/>
  <c r="G1517" i="1"/>
  <c r="H1517" i="1"/>
  <c r="H11" i="3"/>
  <c r="G220" i="1"/>
  <c r="H220" i="1"/>
  <c r="H1167" i="1"/>
  <c r="G1167" i="1"/>
  <c r="H985" i="1"/>
  <c r="G985" i="1"/>
  <c r="G1183" i="1"/>
  <c r="H1183" i="1"/>
  <c r="H1329" i="1"/>
  <c r="G1329" i="1"/>
  <c r="G358" i="1"/>
  <c r="H358" i="1"/>
  <c r="H1046" i="1"/>
  <c r="G1046" i="1"/>
  <c r="G638" i="1"/>
  <c r="H638" i="1"/>
  <c r="D636" i="4"/>
  <c r="F528" i="4"/>
  <c r="C522" i="1"/>
  <c r="H574" i="1"/>
  <c r="G574" i="1"/>
  <c r="D412" i="4"/>
  <c r="D290" i="4"/>
  <c r="F6" i="4"/>
  <c r="C2" i="1"/>
  <c r="H16" i="3"/>
  <c r="F350" i="4"/>
  <c r="D408" i="4"/>
  <c r="C345" i="1"/>
  <c r="D289" i="4"/>
  <c r="F151" i="4"/>
  <c r="H17" i="3"/>
  <c r="C147" i="1"/>
  <c r="I28" i="3"/>
  <c r="D1435" i="1"/>
  <c r="H148" i="1"/>
  <c r="G148" i="1"/>
  <c r="F141" i="6"/>
  <c r="H28" i="3"/>
  <c r="C1435" i="1"/>
  <c r="H294" i="1"/>
  <c r="G294" i="1"/>
  <c r="G1154" i="1"/>
  <c r="H1154" i="1"/>
  <c r="G317" i="9"/>
  <c r="E317" i="9" s="1"/>
  <c r="H78" i="1"/>
  <c r="G78" i="1"/>
  <c r="G102" i="1"/>
  <c r="H102" i="1"/>
  <c r="H509" i="1"/>
  <c r="G509" i="1"/>
  <c r="I17" i="3"/>
  <c r="E289" i="4"/>
  <c r="D147" i="1"/>
  <c r="H1214" i="1"/>
  <c r="G1214" i="1"/>
  <c r="E636" i="4"/>
  <c r="D630" i="1" s="1"/>
  <c r="D522" i="1"/>
  <c r="H1096" i="1"/>
  <c r="G1096" i="1"/>
  <c r="G1423" i="1"/>
  <c r="H1423" i="1"/>
  <c r="G1435" i="1" l="1"/>
  <c r="H1435" i="1"/>
  <c r="F408" i="4"/>
  <c r="C403" i="1"/>
  <c r="F636" i="4"/>
  <c r="C630" i="1"/>
  <c r="H984" i="1"/>
  <c r="G984" i="1"/>
  <c r="G1153" i="1"/>
  <c r="H1153" i="1"/>
  <c r="F407" i="4"/>
  <c r="C402" i="1"/>
  <c r="C286" i="1"/>
  <c r="B21" i="9"/>
  <c r="D633" i="1"/>
  <c r="D413" i="4"/>
  <c r="D291" i="4"/>
  <c r="F289" i="4"/>
  <c r="C285" i="1"/>
  <c r="F412" i="4"/>
  <c r="D414" i="4"/>
  <c r="D639" i="4"/>
  <c r="C407" i="1"/>
  <c r="H522" i="1"/>
  <c r="G522" i="1"/>
  <c r="N3" i="9"/>
  <c r="I11" i="3"/>
  <c r="H414" i="1"/>
  <c r="G414" i="1"/>
  <c r="F175" i="5"/>
  <c r="C1152" i="1"/>
  <c r="H293" i="1"/>
  <c r="G293" i="1"/>
  <c r="E413" i="4"/>
  <c r="E291" i="4"/>
  <c r="D287" i="1" s="1"/>
  <c r="D285" i="1"/>
  <c r="E290" i="4"/>
  <c r="D286" i="1" s="1"/>
  <c r="E316" i="9"/>
  <c r="B317" i="9"/>
  <c r="H147" i="1"/>
  <c r="G147" i="1"/>
  <c r="H345" i="1"/>
  <c r="G345" i="1"/>
  <c r="H2" i="1"/>
  <c r="G2" i="1"/>
  <c r="H9" i="3"/>
  <c r="F635" i="4"/>
  <c r="C629" i="1"/>
  <c r="G278" i="9"/>
  <c r="E278" i="9" s="1"/>
  <c r="F290" i="4" l="1"/>
  <c r="H407" i="1"/>
  <c r="G407" i="1"/>
  <c r="H285" i="1"/>
  <c r="G285" i="1"/>
  <c r="G286" i="1"/>
  <c r="H286" i="1"/>
  <c r="K3" i="9"/>
  <c r="I9" i="3"/>
  <c r="D640" i="4"/>
  <c r="F413" i="4"/>
  <c r="D415" i="4"/>
  <c r="C408" i="1"/>
  <c r="H403" i="1"/>
  <c r="G403" i="1"/>
  <c r="B278" i="9"/>
  <c r="E277" i="9"/>
  <c r="H1152" i="1"/>
  <c r="G1152" i="1"/>
  <c r="H8" i="3"/>
  <c r="G629" i="1"/>
  <c r="H629" i="1"/>
  <c r="E415" i="4"/>
  <c r="D410" i="1" s="1"/>
  <c r="E640" i="4"/>
  <c r="D408" i="1"/>
  <c r="E414" i="4"/>
  <c r="F414" i="4" s="1"/>
  <c r="F639" i="4"/>
  <c r="D641" i="4"/>
  <c r="C633" i="1"/>
  <c r="H630" i="1"/>
  <c r="G630" i="1"/>
  <c r="C409" i="1"/>
  <c r="F291" i="4"/>
  <c r="C287" i="1"/>
  <c r="H402" i="1"/>
  <c r="G402" i="1"/>
  <c r="M3" i="9" l="1"/>
  <c r="I8" i="3"/>
  <c r="F415" i="4"/>
  <c r="C410" i="1"/>
  <c r="H287" i="1"/>
  <c r="G287" i="1"/>
  <c r="D409" i="1"/>
  <c r="H409" i="1" s="1"/>
  <c r="D642" i="4"/>
  <c r="F640" i="4"/>
  <c r="C634" i="1"/>
  <c r="D645" i="4"/>
  <c r="C635" i="1"/>
  <c r="E642" i="4"/>
  <c r="D634" i="1"/>
  <c r="E641" i="4"/>
  <c r="F641" i="4" s="1"/>
  <c r="H633" i="1"/>
  <c r="G633" i="1"/>
  <c r="H408" i="1"/>
  <c r="G408" i="1"/>
  <c r="G409" i="1" l="1"/>
  <c r="H410" i="1"/>
  <c r="G410" i="1"/>
  <c r="E646" i="4"/>
  <c r="D636" i="1"/>
  <c r="H634" i="1"/>
  <c r="G634" i="1"/>
  <c r="E645" i="4"/>
  <c r="F645" i="4" s="1"/>
  <c r="D635" i="1"/>
  <c r="G635" i="1" s="1"/>
  <c r="H18" i="3"/>
  <c r="C639" i="1"/>
  <c r="D646" i="4"/>
  <c r="F642" i="4"/>
  <c r="C636" i="1"/>
  <c r="H635" i="1" l="1"/>
  <c r="H636" i="1"/>
  <c r="G636" i="1"/>
  <c r="I19" i="3"/>
  <c r="D640" i="1"/>
  <c r="F646" i="4"/>
  <c r="C640" i="1"/>
  <c r="H19" i="3"/>
  <c r="I18" i="3"/>
  <c r="D639" i="1"/>
  <c r="G639" i="1" s="1"/>
  <c r="G276" i="9"/>
  <c r="E276" i="9" s="1"/>
  <c r="B276" i="9" s="1"/>
  <c r="H7" i="3" l="1"/>
  <c r="J3" i="9" s="1"/>
  <c r="H639" i="1"/>
  <c r="G640" i="1"/>
  <c r="H640" i="1"/>
  <c r="L272" i="9" l="1"/>
  <c r="G274" i="9"/>
  <c r="M272" i="9"/>
  <c r="H274" i="9"/>
  <c r="H18" i="9"/>
  <c r="G18" i="9"/>
  <c r="M15" i="9"/>
  <c r="I8" i="9"/>
  <c r="J12" i="9"/>
  <c r="I5" i="9"/>
  <c r="K9" i="9"/>
  <c r="L16" i="9"/>
  <c r="K7" i="9"/>
  <c r="J9" i="9"/>
  <c r="J5" i="9"/>
  <c r="I12" i="9"/>
  <c r="H17" i="9"/>
  <c r="J10" i="9"/>
  <c r="M16" i="9"/>
  <c r="J7" i="9"/>
  <c r="K11" i="9"/>
  <c r="K5" i="9"/>
  <c r="G16" i="9"/>
  <c r="J17" i="9"/>
  <c r="I13" i="9"/>
  <c r="I7" i="9"/>
  <c r="J11" i="9"/>
  <c r="I17" i="9"/>
  <c r="J8" i="9"/>
  <c r="G15" i="9"/>
  <c r="G17" i="9"/>
  <c r="K6" i="9"/>
  <c r="K8" i="9"/>
  <c r="J13" i="9"/>
  <c r="I11" i="9"/>
  <c r="H16" i="9"/>
  <c r="I9" i="9"/>
  <c r="K13" i="9"/>
  <c r="J6" i="9"/>
  <c r="K10" i="9"/>
  <c r="H15" i="9"/>
  <c r="L15" i="9"/>
  <c r="I6" i="9"/>
  <c r="K12" i="9"/>
  <c r="E11" i="9" l="1"/>
  <c r="B11" i="9" s="1"/>
  <c r="F16" i="9"/>
  <c r="E8" i="9"/>
  <c r="B8" i="9" s="1"/>
  <c r="E9" i="9"/>
  <c r="B9" i="9" s="1"/>
  <c r="E13" i="9"/>
  <c r="B13" i="9" s="1"/>
  <c r="E12" i="9"/>
  <c r="B12" i="9" s="1"/>
  <c r="E16" i="9"/>
  <c r="F15" i="9"/>
  <c r="E15" i="9"/>
  <c r="E7" i="9"/>
  <c r="B7" i="9" s="1"/>
  <c r="E10" i="9"/>
  <c r="B10" i="9" s="1"/>
  <c r="E5" i="9"/>
  <c r="E18" i="9"/>
  <c r="B18" i="9" s="1"/>
  <c r="E274" i="9"/>
  <c r="E6" i="9"/>
  <c r="B6" i="9" s="1"/>
  <c r="E17" i="9"/>
  <c r="B17" i="9" s="1"/>
  <c r="F272" i="9"/>
  <c r="B16" i="9" l="1"/>
  <c r="F14" i="9"/>
  <c r="E4" i="9"/>
  <c r="B5" i="9"/>
  <c r="B272" i="9"/>
  <c r="F20" i="9"/>
  <c r="B15" i="9"/>
  <c r="E14" i="9"/>
  <c r="B274" i="9"/>
  <c r="E20" i="9"/>
  <c r="I7" i="3" s="1"/>
  <c r="F3" i="9" l="1"/>
  <c r="E3" i="9"/>
</calcChain>
</file>

<file path=xl/sharedStrings.xml><?xml version="1.0" encoding="utf-8"?>
<sst xmlns="http://schemas.openxmlformats.org/spreadsheetml/2006/main" count="4370" uniqueCount="3422">
  <si>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</si>
  <si>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</si>
  <si>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</si>
  <si>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</si>
  <si>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</si>
  <si>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</si>
  <si>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</si>
  <si>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</si>
  <si>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</si>
  <si>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</si>
  <si>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</si>
  <si>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</si>
  <si>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</si>
  <si>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</si>
  <si>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</si>
  <si>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</si>
  <si>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</si>
  <si>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</si>
  <si>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</si>
  <si>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</si>
  <si>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</si>
  <si>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</si>
  <si>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</si>
  <si>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</si>
  <si>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</si>
  <si>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</si>
  <si>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</si>
  <si>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</si>
  <si>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</si>
  <si>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</si>
  <si>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</si>
  <si>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INSTITUT ZA JADRANSKE KULTURE I MELIORACIJU KRŠA</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</si>
  <si>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</si>
  <si>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</si>
  <si>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</si>
  <si>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</si>
  <si>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</si>
  <si>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</si>
  <si>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</si>
  <si>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</si>
  <si>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</si>
  <si>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</si>
  <si>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</si>
  <si>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</si>
  <si>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</si>
  <si>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</si>
  <si>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</si>
  <si>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</si>
  <si>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</si>
  <si>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3025 - INSTITUT ZA JADRANSKE KULTURE I MELIORACIJU KRŠA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</si>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</sst>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2180729.56</v>
      </c>
      <c r="D2" s="6">
        <f>'PR-RAS'!E6</f>
        <v>2592537.98</v>
      </c>
      <c r="E2" s="6">
        <v>0</v>
      </c>
      <c r="F2" s="6">
        <v>0</v>
      </c>
      <c r="G2" s="7">
        <f t="shared" ref="G2:G264" si="0">(B2/1000)*(C2*1+D2*2)</f>
        <v>7365.8055199999999</v>
      </c>
      <c r="H2" s="7">
        <f t="shared" ref="H2:H26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738129.75</v>
      </c>
      <c r="D46" s="1">
        <f>'PR-RAS'!E50</f>
        <v>892727.23</v>
      </c>
      <c r="E46" s="1">
        <v>0</v>
      </c>
      <c r="F46" s="1">
        <v>0</v>
      </c>
      <c r="G46" s="2">
        <f t="shared" si="0"/>
        <v>113561.28945</v>
      </c>
      <c r="H46" s="2">
        <f t="shared" si="1"/>
        <v>0.47999999998137355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153849.78</v>
      </c>
      <c r="D50" s="1">
        <f>'PR-RAS'!E54</f>
        <v>341213.7</v>
      </c>
      <c r="E50" s="1">
        <v>0</v>
      </c>
      <c r="F50" s="1">
        <v>0</v>
      </c>
      <c r="G50" s="2">
        <f t="shared" si="0"/>
        <v>40977.581820000007</v>
      </c>
      <c r="H50" s="2">
        <f t="shared" si="1"/>
        <v>0.51999999998952262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153849.78</v>
      </c>
      <c r="D53" s="1">
        <f>'PR-RAS'!E57</f>
        <v>277649.7</v>
      </c>
      <c r="E53" s="1">
        <v>0</v>
      </c>
      <c r="F53" s="1">
        <v>0</v>
      </c>
      <c r="G53" s="2">
        <f t="shared" si="0"/>
        <v>36875.757360000003</v>
      </c>
      <c r="H53" s="2">
        <f t="shared" si="1"/>
        <v>0.51999999998952262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63564</v>
      </c>
      <c r="E54" s="1">
        <v>0</v>
      </c>
      <c r="F54" s="1">
        <v>0</v>
      </c>
      <c r="G54" s="2">
        <f t="shared" si="0"/>
        <v>6737.7839999999997</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15926.74</v>
      </c>
      <c r="D64" s="1">
        <f>'PR-RAS'!E68</f>
        <v>22562.880000000001</v>
      </c>
      <c r="E64" s="1">
        <v>0</v>
      </c>
      <c r="F64" s="1">
        <v>0</v>
      </c>
      <c r="G64" s="2">
        <f t="shared" si="0"/>
        <v>3846.3074999999999</v>
      </c>
      <c r="H64" s="2">
        <f t="shared" si="1"/>
        <v>0.37999999999919964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15926.74</v>
      </c>
      <c r="D65" s="1">
        <f>'PR-RAS'!E69</f>
        <v>22562.880000000001</v>
      </c>
      <c r="E65" s="1">
        <v>0</v>
      </c>
      <c r="F65" s="1">
        <v>0</v>
      </c>
      <c r="G65" s="2">
        <f t="shared" si="0"/>
        <v>3907.36</v>
      </c>
      <c r="H65" s="2">
        <f t="shared" si="1"/>
        <v>0.37999999999919964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56620.2</v>
      </c>
      <c r="D70" s="1">
        <f>'PR-RAS'!E74</f>
        <v>31818.57</v>
      </c>
      <c r="E70" s="1">
        <v>0</v>
      </c>
      <c r="F70" s="1">
        <v>0</v>
      </c>
      <c r="G70" s="2">
        <f t="shared" si="0"/>
        <v>8297.7564600000005</v>
      </c>
      <c r="H70" s="2">
        <f t="shared" si="1"/>
        <v>0.62999999999738066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56620.2</v>
      </c>
      <c r="D71" s="1">
        <f>'PR-RAS'!E75</f>
        <v>31818.57</v>
      </c>
      <c r="E71" s="1">
        <v>0</v>
      </c>
      <c r="F71" s="1">
        <v>0</v>
      </c>
      <c r="G71" s="2">
        <f t="shared" si="0"/>
        <v>8418.0138000000006</v>
      </c>
      <c r="H71" s="2">
        <f t="shared" si="1"/>
        <v>0.62999999999738066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511733.03</v>
      </c>
      <c r="D73" s="1">
        <f>'PR-RAS'!E77</f>
        <v>497132.08</v>
      </c>
      <c r="E73" s="1">
        <v>0</v>
      </c>
      <c r="F73" s="1">
        <v>0</v>
      </c>
      <c r="G73" s="2">
        <f t="shared" si="0"/>
        <v>108431.79767999999</v>
      </c>
      <c r="H73" s="2">
        <f t="shared" si="1"/>
        <v>0.11000000004423782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233791.01</v>
      </c>
      <c r="D74" s="1">
        <f>'PR-RAS'!E78</f>
        <v>385397.45</v>
      </c>
      <c r="E74" s="1">
        <v>0</v>
      </c>
      <c r="F74" s="1">
        <v>0</v>
      </c>
      <c r="G74" s="2">
        <f t="shared" si="0"/>
        <v>73334.771429999993</v>
      </c>
      <c r="H74" s="2">
        <f t="shared" si="1"/>
        <v>0.46000000002095476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277694.53000000003</v>
      </c>
      <c r="D76" s="1">
        <f>'PR-RAS'!E80</f>
        <v>111734.63</v>
      </c>
      <c r="E76" s="1">
        <v>0</v>
      </c>
      <c r="F76" s="1">
        <v>0</v>
      </c>
      <c r="G76" s="2">
        <f t="shared" si="0"/>
        <v>37587.284250000004</v>
      </c>
      <c r="H76" s="2">
        <f t="shared" si="1"/>
        <v>0.83999999996740371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247.49</v>
      </c>
      <c r="D77" s="1">
        <f>'PR-RAS'!E81</f>
        <v>0</v>
      </c>
      <c r="E77" s="1">
        <v>0</v>
      </c>
      <c r="F77" s="1">
        <v>0</v>
      </c>
      <c r="G77" s="2">
        <f t="shared" si="0"/>
        <v>18.809239999999999</v>
      </c>
      <c r="H77" s="2">
        <f t="shared" si="1"/>
        <v>0.49000000000000909</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7.05</v>
      </c>
      <c r="D78" s="1">
        <f>'PR-RAS'!E82</f>
        <v>4.1500000000000004</v>
      </c>
      <c r="E78" s="1">
        <v>0</v>
      </c>
      <c r="F78" s="1">
        <v>0</v>
      </c>
      <c r="G78" s="2">
        <f t="shared" si="0"/>
        <v>1.1819500000000001</v>
      </c>
      <c r="H78" s="2">
        <f t="shared" si="1"/>
        <v>0.20000000000000018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7.05</v>
      </c>
      <c r="D79" s="1">
        <f>'PR-RAS'!E83</f>
        <v>4.1500000000000004</v>
      </c>
      <c r="E79" s="1">
        <v>0</v>
      </c>
      <c r="F79" s="1">
        <v>0</v>
      </c>
      <c r="G79" s="2">
        <f t="shared" si="0"/>
        <v>1.1973</v>
      </c>
      <c r="H79" s="2">
        <f t="shared" si="1"/>
        <v>0.20000000000000018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7.05</v>
      </c>
      <c r="D81" s="1">
        <f>'PR-RAS'!E85</f>
        <v>4.1500000000000004</v>
      </c>
      <c r="E81" s="1">
        <v>0</v>
      </c>
      <c r="F81" s="1">
        <v>0</v>
      </c>
      <c r="G81" s="2">
        <f t="shared" si="0"/>
        <v>1.2280000000000002</v>
      </c>
      <c r="H81" s="2">
        <f t="shared" si="1"/>
        <v>0.20000000000000018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33.08</v>
      </c>
      <c r="D102" s="1">
        <f>'PR-RAS'!E106</f>
        <v>0</v>
      </c>
      <c r="E102" s="1">
        <v>0</v>
      </c>
      <c r="F102" s="1">
        <v>0</v>
      </c>
      <c r="G102" s="2">
        <f t="shared" si="0"/>
        <v>3.3410799999999998</v>
      </c>
      <c r="H102" s="2">
        <f t="shared" si="1"/>
        <v>7.9999999999998295E-2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33.08</v>
      </c>
      <c r="D108" s="1">
        <f>'PR-RAS'!E112</f>
        <v>0</v>
      </c>
      <c r="E108" s="1">
        <v>0</v>
      </c>
      <c r="F108" s="1">
        <v>0</v>
      </c>
      <c r="G108" s="2">
        <f t="shared" si="0"/>
        <v>3.5395599999999998</v>
      </c>
      <c r="H108" s="2">
        <f t="shared" si="1"/>
        <v>7.9999999999998295E-2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33.08</v>
      </c>
      <c r="D113" s="1">
        <f>'PR-RAS'!E117</f>
        <v>0</v>
      </c>
      <c r="E113" s="1">
        <v>0</v>
      </c>
      <c r="F113" s="1">
        <v>0</v>
      </c>
      <c r="G113" s="2">
        <f t="shared" si="0"/>
        <v>3.7049599999999998</v>
      </c>
      <c r="H113" s="2">
        <f t="shared" si="1"/>
        <v>7.9999999999998295E-2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121995.94</v>
      </c>
      <c r="D120" s="1">
        <f>'PR-RAS'!E124</f>
        <v>131188.74</v>
      </c>
      <c r="E120" s="1">
        <v>0</v>
      </c>
      <c r="F120" s="1">
        <v>0</v>
      </c>
      <c r="G120" s="2">
        <f t="shared" si="0"/>
        <v>45740.436979999999</v>
      </c>
      <c r="H120" s="2">
        <f t="shared" si="1"/>
        <v>0.32000000000698492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121995.94</v>
      </c>
      <c r="D121" s="1">
        <f>'PR-RAS'!E125</f>
        <v>131188.74</v>
      </c>
      <c r="E121" s="1">
        <v>0</v>
      </c>
      <c r="F121" s="1">
        <v>0</v>
      </c>
      <c r="G121" s="2">
        <f t="shared" si="0"/>
        <v>46124.810399999995</v>
      </c>
      <c r="H121" s="2">
        <f t="shared" si="1"/>
        <v>0.32000000000698492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121995.94</v>
      </c>
      <c r="D123" s="1">
        <f>'PR-RAS'!E127</f>
        <v>131188.74</v>
      </c>
      <c r="E123" s="1">
        <v>0</v>
      </c>
      <c r="F123" s="1">
        <v>0</v>
      </c>
      <c r="G123" s="2">
        <f t="shared" si="0"/>
        <v>46893.557239999995</v>
      </c>
      <c r="H123" s="2">
        <f t="shared" si="1"/>
        <v>0.32000000000698492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1320563.74</v>
      </c>
      <c r="D129" s="1">
        <f>'PR-RAS'!E133</f>
        <v>1568617.86</v>
      </c>
      <c r="E129" s="1">
        <v>0</v>
      </c>
      <c r="F129" s="1">
        <v>0</v>
      </c>
      <c r="G129" s="2">
        <f t="shared" si="0"/>
        <v>570598.33088000002</v>
      </c>
      <c r="H129" s="2">
        <f t="shared" si="1"/>
        <v>0.39999999990686774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1320563.74</v>
      </c>
      <c r="D130" s="1">
        <f>'PR-RAS'!E134</f>
        <v>1568617.86</v>
      </c>
      <c r="E130" s="1">
        <v>0</v>
      </c>
      <c r="F130" s="1">
        <v>0</v>
      </c>
      <c r="G130" s="2">
        <f t="shared" si="0"/>
        <v>575056.13034000003</v>
      </c>
      <c r="H130" s="2">
        <f t="shared" si="1"/>
        <v>0.39999999990686774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1320563.74</v>
      </c>
      <c r="D131" s="1">
        <f>'PR-RAS'!E135</f>
        <v>1568617.86</v>
      </c>
      <c r="E131" s="1">
        <v>0</v>
      </c>
      <c r="F131" s="1">
        <v>0</v>
      </c>
      <c r="G131" s="2">
        <f t="shared" si="0"/>
        <v>579513.92980000004</v>
      </c>
      <c r="H131" s="2">
        <f t="shared" si="1"/>
        <v>0.39999999990686774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2050902.12</v>
      </c>
      <c r="D147" s="1">
        <f>'PR-RAS'!E151</f>
        <v>1932297.9900000002</v>
      </c>
      <c r="E147" s="1">
        <v>0</v>
      </c>
      <c r="F147" s="1">
        <v>0</v>
      </c>
      <c r="G147" s="2">
        <f t="shared" si="0"/>
        <v>863662.72259999998</v>
      </c>
      <c r="H147" s="2">
        <f t="shared" si="1"/>
        <v>0.12999999988824129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1357949.58</v>
      </c>
      <c r="D148" s="1">
        <f>'PR-RAS'!E152</f>
        <v>1536981.3800000001</v>
      </c>
      <c r="E148" s="1">
        <v>0</v>
      </c>
      <c r="F148" s="1">
        <v>0</v>
      </c>
      <c r="G148" s="2">
        <f t="shared" si="0"/>
        <v>651491.11397999991</v>
      </c>
      <c r="H148" s="2">
        <f t="shared" si="1"/>
        <v>0.80000000004656613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1119948.3600000001</v>
      </c>
      <c r="D149" s="1">
        <f>'PR-RAS'!E153</f>
        <v>1266414.71</v>
      </c>
      <c r="E149" s="1">
        <v>0</v>
      </c>
      <c r="F149" s="1">
        <v>0</v>
      </c>
      <c r="G149" s="2">
        <f t="shared" si="0"/>
        <v>540611.11144000001</v>
      </c>
      <c r="H149" s="2">
        <f t="shared" si="1"/>
        <v>0.65000000013969839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1113608.8700000001</v>
      </c>
      <c r="D150" s="1">
        <f>'PR-RAS'!E154</f>
        <v>1260751.29</v>
      </c>
      <c r="E150" s="1">
        <v>0</v>
      </c>
      <c r="F150" s="1">
        <v>0</v>
      </c>
      <c r="G150" s="2">
        <f t="shared" si="0"/>
        <v>541631.60605000006</v>
      </c>
      <c r="H150" s="2">
        <f t="shared" si="1"/>
        <v>0.41999999992549419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6339.49</v>
      </c>
      <c r="D153" s="1">
        <f>'PR-RAS'!E157</f>
        <v>5663.42</v>
      </c>
      <c r="E153" s="1">
        <v>0</v>
      </c>
      <c r="F153" s="1">
        <v>0</v>
      </c>
      <c r="G153" s="2">
        <f t="shared" si="0"/>
        <v>2685.2821600000002</v>
      </c>
      <c r="H153" s="2">
        <f t="shared" si="1"/>
        <v>0.90999999999985448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53093.919999999998</v>
      </c>
      <c r="D154" s="1">
        <f>'PR-RAS'!E158</f>
        <v>61583.12</v>
      </c>
      <c r="E154" s="1">
        <v>0</v>
      </c>
      <c r="F154" s="1">
        <v>0</v>
      </c>
      <c r="G154" s="2">
        <f t="shared" si="0"/>
        <v>26967.804479999999</v>
      </c>
      <c r="H154" s="2">
        <f t="shared" si="1"/>
        <v>0.20000000000436557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184907.3</v>
      </c>
      <c r="D155" s="1">
        <f>'PR-RAS'!E159</f>
        <v>208983.55</v>
      </c>
      <c r="E155" s="1">
        <v>0</v>
      </c>
      <c r="F155" s="1">
        <v>0</v>
      </c>
      <c r="G155" s="2">
        <f t="shared" si="0"/>
        <v>92842.657599999991</v>
      </c>
      <c r="H155" s="2">
        <f t="shared" si="1"/>
        <v>0.75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184907.3</v>
      </c>
      <c r="D157" s="1">
        <f>'PR-RAS'!E161</f>
        <v>208923.37</v>
      </c>
      <c r="E157" s="1">
        <v>0</v>
      </c>
      <c r="F157" s="1">
        <v>0</v>
      </c>
      <c r="G157" s="2">
        <f t="shared" si="0"/>
        <v>94029.630239999999</v>
      </c>
      <c r="H157" s="2">
        <f t="shared" si="1"/>
        <v>0.66999999998370185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60.18</v>
      </c>
      <c r="E158" s="1">
        <v>0</v>
      </c>
      <c r="F158" s="1">
        <v>0</v>
      </c>
      <c r="G158" s="2">
        <f t="shared" si="0"/>
        <v>18.896519999999999</v>
      </c>
      <c r="H158" s="2">
        <f t="shared" si="1"/>
        <v>0.17999999999999972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649936.53999999992</v>
      </c>
      <c r="D159" s="1">
        <f>'PR-RAS'!E163</f>
        <v>386801.87000000005</v>
      </c>
      <c r="E159" s="1">
        <v>0</v>
      </c>
      <c r="F159" s="1">
        <v>0</v>
      </c>
      <c r="G159" s="2">
        <f t="shared" si="0"/>
        <v>224919.36424</v>
      </c>
      <c r="H159" s="2">
        <f t="shared" si="1"/>
        <v>0.59000000002561137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148572.38999999998</v>
      </c>
      <c r="D160" s="1">
        <f>'PR-RAS'!E164</f>
        <v>95154.71</v>
      </c>
      <c r="E160" s="1">
        <v>0</v>
      </c>
      <c r="F160" s="1">
        <v>0</v>
      </c>
      <c r="G160" s="2">
        <f t="shared" si="0"/>
        <v>53882.20779</v>
      </c>
      <c r="H160" s="2">
        <f t="shared" si="1"/>
        <v>0.67999999997846317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81159.399999999994</v>
      </c>
      <c r="D161" s="1">
        <f>'PR-RAS'!E165</f>
        <v>43074.33</v>
      </c>
      <c r="E161" s="1">
        <v>0</v>
      </c>
      <c r="F161" s="1">
        <v>0</v>
      </c>
      <c r="G161" s="2">
        <f t="shared" si="0"/>
        <v>26769.2896</v>
      </c>
      <c r="H161" s="2">
        <f t="shared" si="1"/>
        <v>0.72999999999592546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25579.65</v>
      </c>
      <c r="D162" s="1">
        <f>'PR-RAS'!E166</f>
        <v>21558.89</v>
      </c>
      <c r="E162" s="1">
        <v>0</v>
      </c>
      <c r="F162" s="1">
        <v>0</v>
      </c>
      <c r="G162" s="2">
        <f t="shared" si="0"/>
        <v>11060.28623</v>
      </c>
      <c r="H162" s="2">
        <f t="shared" si="1"/>
        <v>0.45999999999912689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19994.73</v>
      </c>
      <c r="D163" s="1">
        <f>'PR-RAS'!E167</f>
        <v>8258.2199999999993</v>
      </c>
      <c r="E163" s="1">
        <v>0</v>
      </c>
      <c r="F163" s="1">
        <v>0</v>
      </c>
      <c r="G163" s="2">
        <f t="shared" si="0"/>
        <v>5914.8095400000002</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21838.61</v>
      </c>
      <c r="D164" s="1">
        <f>'PR-RAS'!E168</f>
        <v>22263.27</v>
      </c>
      <c r="E164" s="1">
        <v>0</v>
      </c>
      <c r="F164" s="1">
        <v>0</v>
      </c>
      <c r="G164" s="2">
        <f t="shared" si="0"/>
        <v>10817.51945</v>
      </c>
      <c r="H164" s="2">
        <f t="shared" si="1"/>
        <v>0.65999999999985448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208236.27999999997</v>
      </c>
      <c r="D165" s="1">
        <f>'PR-RAS'!E169</f>
        <v>117105.51</v>
      </c>
      <c r="E165" s="1">
        <v>0</v>
      </c>
      <c r="F165" s="1">
        <v>0</v>
      </c>
      <c r="G165" s="2">
        <f t="shared" si="0"/>
        <v>72561.357199999999</v>
      </c>
      <c r="H165" s="2">
        <f t="shared" si="1"/>
        <v>0.76999999997497071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134601.06</v>
      </c>
      <c r="D166" s="1">
        <f>'PR-RAS'!E170</f>
        <v>63620.83</v>
      </c>
      <c r="E166" s="1">
        <v>0</v>
      </c>
      <c r="F166" s="1">
        <v>0</v>
      </c>
      <c r="G166" s="2">
        <f t="shared" si="0"/>
        <v>43204.048800000004</v>
      </c>
      <c r="H166" s="2">
        <f t="shared" si="1"/>
        <v>0.22999999999592546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57357.919999999998</v>
      </c>
      <c r="D168" s="1">
        <f>'PR-RAS'!E172</f>
        <v>38960.629999999997</v>
      </c>
      <c r="E168" s="1">
        <v>0</v>
      </c>
      <c r="F168" s="1">
        <v>0</v>
      </c>
      <c r="G168" s="2">
        <f t="shared" si="0"/>
        <v>22591.623060000002</v>
      </c>
      <c r="H168" s="2">
        <f t="shared" si="1"/>
        <v>0.45000000000436557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8927.86</v>
      </c>
      <c r="D169" s="1">
        <f>'PR-RAS'!E173</f>
        <v>10905.26</v>
      </c>
      <c r="E169" s="1">
        <v>0</v>
      </c>
      <c r="F169" s="1">
        <v>0</v>
      </c>
      <c r="G169" s="2">
        <f t="shared" si="0"/>
        <v>5164.0478400000002</v>
      </c>
      <c r="H169" s="2">
        <f t="shared" si="1"/>
        <v>0.3999999999996362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4218.3500000000004</v>
      </c>
      <c r="D170" s="1">
        <f>'PR-RAS'!E174</f>
        <v>3173.32</v>
      </c>
      <c r="E170" s="1">
        <v>0</v>
      </c>
      <c r="F170" s="1">
        <v>0</v>
      </c>
      <c r="G170" s="2">
        <f t="shared" si="0"/>
        <v>1785.4833100000003</v>
      </c>
      <c r="H170" s="2">
        <f t="shared" si="1"/>
        <v>0.67000000000052751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3131.09</v>
      </c>
      <c r="D172" s="1">
        <f>'PR-RAS'!E176</f>
        <v>445.47</v>
      </c>
      <c r="E172" s="1">
        <v>0</v>
      </c>
      <c r="F172" s="1">
        <v>0</v>
      </c>
      <c r="G172" s="2">
        <f t="shared" si="0"/>
        <v>687.76713000000007</v>
      </c>
      <c r="H172" s="2">
        <f t="shared" si="1"/>
        <v>0.5600000000001728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277948.78999999998</v>
      </c>
      <c r="D173" s="1">
        <f>'PR-RAS'!E177</f>
        <v>155757.51000000004</v>
      </c>
      <c r="E173" s="1">
        <v>0</v>
      </c>
      <c r="F173" s="1">
        <v>0</v>
      </c>
      <c r="G173" s="2">
        <f t="shared" si="0"/>
        <v>101387.77532</v>
      </c>
      <c r="H173" s="2">
        <f t="shared" si="1"/>
        <v>0.6999999999825377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10126.76</v>
      </c>
      <c r="D174" s="1">
        <f>'PR-RAS'!E178</f>
        <v>9862.49</v>
      </c>
      <c r="E174" s="1">
        <v>0</v>
      </c>
      <c r="F174" s="1">
        <v>0</v>
      </c>
      <c r="G174" s="2">
        <f t="shared" si="0"/>
        <v>5164.3510199999992</v>
      </c>
      <c r="H174" s="2">
        <f t="shared" si="1"/>
        <v>0.72999999999956344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54384.95</v>
      </c>
      <c r="D175" s="1">
        <f>'PR-RAS'!E179</f>
        <v>30456.02</v>
      </c>
      <c r="E175" s="1">
        <v>0</v>
      </c>
      <c r="F175" s="1">
        <v>0</v>
      </c>
      <c r="G175" s="2">
        <f t="shared" si="0"/>
        <v>20061.676259999997</v>
      </c>
      <c r="H175" s="2">
        <f t="shared" si="1"/>
        <v>7.0000000003346941E-2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5335.02</v>
      </c>
      <c r="D176" s="1">
        <f>'PR-RAS'!E180</f>
        <v>4018.64</v>
      </c>
      <c r="E176" s="1">
        <v>0</v>
      </c>
      <c r="F176" s="1">
        <v>0</v>
      </c>
      <c r="G176" s="2">
        <f t="shared" si="0"/>
        <v>2340.1524999999997</v>
      </c>
      <c r="H176" s="2">
        <f t="shared" si="1"/>
        <v>0.38000000000056389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21320.240000000002</v>
      </c>
      <c r="D177" s="1">
        <f>'PR-RAS'!E181</f>
        <v>17801.09</v>
      </c>
      <c r="E177" s="1">
        <v>0</v>
      </c>
      <c r="F177" s="1">
        <v>0</v>
      </c>
      <c r="G177" s="2">
        <f t="shared" si="0"/>
        <v>10018.34592</v>
      </c>
      <c r="H177" s="2">
        <f t="shared" si="1"/>
        <v>0.33000000000174623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8106.42</v>
      </c>
      <c r="D178" s="1">
        <f>'PR-RAS'!E182</f>
        <v>202.23</v>
      </c>
      <c r="E178" s="1">
        <v>0</v>
      </c>
      <c r="F178" s="1">
        <v>0</v>
      </c>
      <c r="G178" s="2">
        <f t="shared" si="0"/>
        <v>1506.4257599999999</v>
      </c>
      <c r="H178" s="2">
        <f t="shared" si="1"/>
        <v>0.65000000000006253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49470.63</v>
      </c>
      <c r="D179" s="1">
        <f>'PR-RAS'!E183</f>
        <v>9789.89</v>
      </c>
      <c r="E179" s="1">
        <v>0</v>
      </c>
      <c r="F179" s="1">
        <v>0</v>
      </c>
      <c r="G179" s="2">
        <f t="shared" si="0"/>
        <v>12290.97298</v>
      </c>
      <c r="H179" s="2">
        <f t="shared" si="1"/>
        <v>0.48000000000320142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115240.76</v>
      </c>
      <c r="D180" s="1">
        <f>'PR-RAS'!E184</f>
        <v>63967.13</v>
      </c>
      <c r="E180" s="1">
        <v>0</v>
      </c>
      <c r="F180" s="1">
        <v>0</v>
      </c>
      <c r="G180" s="2">
        <f t="shared" si="0"/>
        <v>43528.328579999994</v>
      </c>
      <c r="H180" s="2">
        <f t="shared" si="1"/>
        <v>0.37000000000261934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2505.9</v>
      </c>
      <c r="D181" s="1">
        <f>'PR-RAS'!E185</f>
        <v>3076.26</v>
      </c>
      <c r="E181" s="1">
        <v>0</v>
      </c>
      <c r="F181" s="1">
        <v>0</v>
      </c>
      <c r="G181" s="2">
        <f t="shared" si="0"/>
        <v>1558.5155999999999</v>
      </c>
      <c r="H181" s="2">
        <f t="shared" si="1"/>
        <v>0.36000000000012733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11458.11</v>
      </c>
      <c r="D182" s="1">
        <f>'PR-RAS'!E186</f>
        <v>16583.759999999998</v>
      </c>
      <c r="E182" s="1">
        <v>0</v>
      </c>
      <c r="F182" s="1">
        <v>0</v>
      </c>
      <c r="G182" s="2">
        <f t="shared" si="0"/>
        <v>8077.2390299999988</v>
      </c>
      <c r="H182" s="2">
        <f t="shared" si="1"/>
        <v>0.35000000000218279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1498.87</v>
      </c>
      <c r="D183" s="1">
        <f>'PR-RAS'!E187</f>
        <v>820.31</v>
      </c>
      <c r="E183" s="1">
        <v>0</v>
      </c>
      <c r="F183" s="1">
        <v>0</v>
      </c>
      <c r="G183" s="2">
        <f t="shared" si="0"/>
        <v>571.38717999999994</v>
      </c>
      <c r="H183" s="2">
        <f t="shared" si="1"/>
        <v>0.44000000000005457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13680.21</v>
      </c>
      <c r="D184" s="1">
        <f>'PR-RAS'!E188</f>
        <v>17963.829999999998</v>
      </c>
      <c r="E184" s="1">
        <v>0</v>
      </c>
      <c r="F184" s="1">
        <v>0</v>
      </c>
      <c r="G184" s="2">
        <f t="shared" si="0"/>
        <v>9078.2402099999981</v>
      </c>
      <c r="H184" s="2">
        <f t="shared" si="1"/>
        <v>0.38000000000101863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5862.37</v>
      </c>
      <c r="D185" s="1">
        <f>'PR-RAS'!E189</f>
        <v>5394.19</v>
      </c>
      <c r="E185" s="1">
        <v>0</v>
      </c>
      <c r="F185" s="1">
        <v>0</v>
      </c>
      <c r="G185" s="2">
        <f t="shared" si="0"/>
        <v>3063.7379999999998</v>
      </c>
      <c r="H185" s="2">
        <f t="shared" si="1"/>
        <v>0.55999999999949068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371.83</v>
      </c>
      <c r="D186" s="1">
        <f>'PR-RAS'!E190</f>
        <v>198.75</v>
      </c>
      <c r="E186" s="1">
        <v>0</v>
      </c>
      <c r="F186" s="1">
        <v>0</v>
      </c>
      <c r="G186" s="2">
        <f t="shared" si="0"/>
        <v>142.32604999999998</v>
      </c>
      <c r="H186" s="2">
        <f t="shared" si="1"/>
        <v>0.42000000000001592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3629.77</v>
      </c>
      <c r="D187" s="1">
        <f>'PR-RAS'!E191</f>
        <v>5263.68</v>
      </c>
      <c r="E187" s="1">
        <v>0</v>
      </c>
      <c r="F187" s="1">
        <v>0</v>
      </c>
      <c r="G187" s="2">
        <f t="shared" si="0"/>
        <v>2633.2261800000001</v>
      </c>
      <c r="H187" s="2">
        <f t="shared" si="1"/>
        <v>0.54999999999972715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532.22</v>
      </c>
      <c r="D188" s="1">
        <f>'PR-RAS'!E192</f>
        <v>1255.3499999999999</v>
      </c>
      <c r="E188" s="1">
        <v>0</v>
      </c>
      <c r="F188" s="1">
        <v>0</v>
      </c>
      <c r="G188" s="2">
        <f t="shared" si="0"/>
        <v>569.02603999999997</v>
      </c>
      <c r="H188" s="2">
        <f t="shared" si="1"/>
        <v>0.56999999999993634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2782.87</v>
      </c>
      <c r="D189" s="1">
        <f>'PR-RAS'!E193</f>
        <v>3828.81</v>
      </c>
      <c r="E189" s="1">
        <v>0</v>
      </c>
      <c r="F189" s="1">
        <v>0</v>
      </c>
      <c r="G189" s="2">
        <f t="shared" si="0"/>
        <v>1962.81212</v>
      </c>
      <c r="H189" s="2">
        <f t="shared" si="1"/>
        <v>0.32000000000016371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239.29</v>
      </c>
      <c r="D190" s="1">
        <f>'PR-RAS'!E194</f>
        <v>1202.8</v>
      </c>
      <c r="E190" s="1">
        <v>0</v>
      </c>
      <c r="F190" s="1">
        <v>0</v>
      </c>
      <c r="G190" s="2">
        <f t="shared" si="0"/>
        <v>499.88421</v>
      </c>
      <c r="H190" s="2">
        <f t="shared" si="1"/>
        <v>0.49000000000003752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261.86</v>
      </c>
      <c r="D191" s="1">
        <f>'PR-RAS'!E195</f>
        <v>820.25</v>
      </c>
      <c r="E191" s="1">
        <v>0</v>
      </c>
      <c r="F191" s="1">
        <v>0</v>
      </c>
      <c r="G191" s="2">
        <f t="shared" si="0"/>
        <v>361.44840000000005</v>
      </c>
      <c r="H191" s="2">
        <f t="shared" si="1"/>
        <v>0.38999999999998636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1893.86</v>
      </c>
      <c r="D192" s="1">
        <f>'PR-RAS'!E196</f>
        <v>3352.54</v>
      </c>
      <c r="E192" s="1">
        <v>0</v>
      </c>
      <c r="F192" s="1">
        <v>0</v>
      </c>
      <c r="G192" s="2">
        <f t="shared" si="0"/>
        <v>1642.3975400000002</v>
      </c>
      <c r="H192" s="2">
        <f t="shared" si="1"/>
        <v>0.60000000000013642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1893.86</v>
      </c>
      <c r="D206" s="1">
        <f>'PR-RAS'!E210</f>
        <v>3352.54</v>
      </c>
      <c r="E206" s="1">
        <v>0</v>
      </c>
      <c r="F206" s="1">
        <v>0</v>
      </c>
      <c r="G206" s="2">
        <f t="shared" si="0"/>
        <v>1762.7827</v>
      </c>
      <c r="H206" s="2">
        <f t="shared" si="1"/>
        <v>0.60000000000013642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1875.87</v>
      </c>
      <c r="D207" s="1">
        <f>'PR-RAS'!E211</f>
        <v>1740.35</v>
      </c>
      <c r="E207" s="1">
        <v>0</v>
      </c>
      <c r="F207" s="1">
        <v>0</v>
      </c>
      <c r="G207" s="2">
        <f t="shared" si="0"/>
        <v>1103.4534199999998</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17.989999999999998</v>
      </c>
      <c r="D208" s="1">
        <f>'PR-RAS'!E212</f>
        <v>0.18</v>
      </c>
      <c r="E208" s="1">
        <v>0</v>
      </c>
      <c r="F208" s="1">
        <v>0</v>
      </c>
      <c r="G208" s="2">
        <f t="shared" si="0"/>
        <v>3.7984499999999994</v>
      </c>
      <c r="H208" s="2">
        <f t="shared" si="1"/>
        <v>0.19000000000000156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1612.01</v>
      </c>
      <c r="E209" s="1">
        <v>0</v>
      </c>
      <c r="F209" s="1">
        <v>0</v>
      </c>
      <c r="G209" s="2">
        <f t="shared" si="0"/>
        <v>670.59615999999994</v>
      </c>
      <c r="H209" s="2">
        <f t="shared" si="1"/>
        <v>9.9999999999909051E-3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22275.5</v>
      </c>
      <c r="D220" s="1">
        <f>'PR-RAS'!E224</f>
        <v>915.12</v>
      </c>
      <c r="E220" s="1">
        <v>0</v>
      </c>
      <c r="F220" s="1">
        <v>0</v>
      </c>
      <c r="G220" s="2">
        <f t="shared" si="0"/>
        <v>5279.1570600000005</v>
      </c>
      <c r="H220" s="2">
        <f t="shared" si="1"/>
        <v>0.62000000000000455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22275.5</v>
      </c>
      <c r="D243" s="1">
        <f>'PR-RAS'!E247</f>
        <v>915.12</v>
      </c>
      <c r="E243" s="1">
        <v>0</v>
      </c>
      <c r="F243" s="1">
        <v>0</v>
      </c>
      <c r="G243" s="2">
        <f t="shared" si="0"/>
        <v>5833.5890800000006</v>
      </c>
      <c r="H243" s="2">
        <f t="shared" si="1"/>
        <v>0.62000000000000455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22275.5</v>
      </c>
      <c r="D246" s="1">
        <f>'PR-RAS'!E250</f>
        <v>915.12</v>
      </c>
      <c r="E246" s="1">
        <v>0</v>
      </c>
      <c r="F246" s="1">
        <v>0</v>
      </c>
      <c r="G246" s="2">
        <f t="shared" si="0"/>
        <v>5905.9063000000006</v>
      </c>
      <c r="H246" s="2">
        <f t="shared" si="1"/>
        <v>0.62000000000000455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18448.47</v>
      </c>
      <c r="D248" s="1">
        <f>'PR-RAS'!E252</f>
        <v>3981.63</v>
      </c>
      <c r="E248" s="1">
        <v>0</v>
      </c>
      <c r="F248" s="1">
        <v>0</v>
      </c>
      <c r="G248" s="2">
        <f t="shared" si="0"/>
        <v>6523.6973100000005</v>
      </c>
      <c r="H248" s="2">
        <f t="shared" si="1"/>
        <v>0.84000000000105501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18448.47</v>
      </c>
      <c r="D255" s="1">
        <f>'PR-RAS'!E259</f>
        <v>3981.63</v>
      </c>
      <c r="E255" s="1">
        <v>0</v>
      </c>
      <c r="F255" s="1">
        <v>0</v>
      </c>
      <c r="G255" s="2">
        <f t="shared" si="0"/>
        <v>6708.5794200000009</v>
      </c>
      <c r="H255" s="2">
        <f t="shared" si="1"/>
        <v>0.84000000000105501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18448.47</v>
      </c>
      <c r="D256" s="1">
        <f>'PR-RAS'!E260</f>
        <v>3981.63</v>
      </c>
      <c r="E256" s="1">
        <v>0</v>
      </c>
      <c r="F256" s="1">
        <v>0</v>
      </c>
      <c r="G256" s="2">
        <f t="shared" si="0"/>
        <v>6734.9911500000007</v>
      </c>
      <c r="H256" s="2">
        <f t="shared" si="1"/>
        <v>0.84000000000105501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398.17</v>
      </c>
      <c r="D259" s="1">
        <f>'PR-RAS'!E263</f>
        <v>265.45</v>
      </c>
      <c r="E259" s="1">
        <v>0</v>
      </c>
      <c r="F259" s="1">
        <v>0</v>
      </c>
      <c r="G259" s="2">
        <f t="shared" si="0"/>
        <v>239.70005999999998</v>
      </c>
      <c r="H259" s="2">
        <f t="shared" si="1"/>
        <v>0.62000000000000455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398.17</v>
      </c>
      <c r="D260" s="1">
        <f>'PR-RAS'!E264</f>
        <v>265.45</v>
      </c>
      <c r="E260" s="1">
        <v>0</v>
      </c>
      <c r="F260" s="1">
        <v>0</v>
      </c>
      <c r="G260" s="2">
        <f t="shared" si="0"/>
        <v>240.62913</v>
      </c>
      <c r="H260" s="2">
        <f t="shared" si="1"/>
        <v>0.62000000000000455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398.17</v>
      </c>
      <c r="D261" s="1">
        <f>'PR-RAS'!E265</f>
        <v>265.45</v>
      </c>
      <c r="E261" s="1">
        <v>0</v>
      </c>
      <c r="F261" s="1">
        <v>0</v>
      </c>
      <c r="G261" s="2">
        <f t="shared" si="0"/>
        <v>241.5582</v>
      </c>
      <c r="H261" s="2">
        <f t="shared" si="1"/>
        <v>0.62000000000000455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2050902.12</v>
      </c>
      <c r="D285" s="1">
        <f>'PR-RAS'!E289</f>
        <v>1932297.9900000002</v>
      </c>
      <c r="E285" s="1">
        <v>0</v>
      </c>
      <c r="F285" s="1">
        <v>0</v>
      </c>
      <c r="G285" s="2">
        <f t="shared" si="8"/>
        <v>1680001.4604</v>
      </c>
      <c r="H285" s="2">
        <f t="shared" si="9"/>
        <v>0.12999999988824129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129827.43999999994</v>
      </c>
      <c r="D286" s="1">
        <f>'PR-RAS'!E290</f>
        <v>660239.98999999976</v>
      </c>
      <c r="E286" s="1">
        <v>0</v>
      </c>
      <c r="F286" s="1">
        <v>0</v>
      </c>
      <c r="G286" s="2">
        <f t="shared" si="8"/>
        <v>413337.6146999998</v>
      </c>
      <c r="H286" s="2">
        <f t="shared" si="9"/>
        <v>0.45000000018626451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241901.57</v>
      </c>
      <c r="D288" s="1">
        <f>'PR-RAS'!E292</f>
        <v>246997.4</v>
      </c>
      <c r="E288" s="1">
        <v>0</v>
      </c>
      <c r="F288" s="1">
        <v>0</v>
      </c>
      <c r="G288" s="2">
        <f t="shared" si="8"/>
        <v>211202.25818999999</v>
      </c>
      <c r="H288" s="2">
        <f t="shared" si="9"/>
        <v>0.82999999998719431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19970.41</v>
      </c>
      <c r="D290" s="1">
        <f>'PR-RAS'!E294</f>
        <v>24501.91</v>
      </c>
      <c r="E290" s="1">
        <v>0</v>
      </c>
      <c r="F290" s="1">
        <v>0</v>
      </c>
      <c r="G290" s="2">
        <f t="shared" si="8"/>
        <v>19933.552469999999</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19970.41</v>
      </c>
      <c r="D291" s="1">
        <f>'PR-RAS'!E295</f>
        <v>24501.91</v>
      </c>
      <c r="E291" s="1">
        <v>0</v>
      </c>
      <c r="F291" s="1">
        <v>0</v>
      </c>
      <c r="G291" s="2">
        <f t="shared" si="8"/>
        <v>20002.526699999999</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483.64</v>
      </c>
      <c r="D293" s="1">
        <f>'PR-RAS'!E298</f>
        <v>9556.0400000000009</v>
      </c>
      <c r="E293" s="1">
        <v>0</v>
      </c>
      <c r="F293" s="1">
        <v>0</v>
      </c>
      <c r="G293" s="2">
        <f t="shared" si="8"/>
        <v>5721.9502400000001</v>
      </c>
      <c r="H293" s="2">
        <f t="shared" si="9"/>
        <v>0.40000000000088676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9556.0400000000009</v>
      </c>
      <c r="E294" s="1">
        <v>0</v>
      </c>
      <c r="F294" s="1">
        <v>0</v>
      </c>
      <c r="G294" s="2">
        <f t="shared" si="8"/>
        <v>5599.8394399999997</v>
      </c>
      <c r="H294" s="2">
        <f t="shared" si="9"/>
        <v>4.0000000000873115E-2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9556.0400000000009</v>
      </c>
      <c r="E299" s="1">
        <v>0</v>
      </c>
      <c r="F299" s="1">
        <v>0</v>
      </c>
      <c r="G299" s="2">
        <f t="shared" si="8"/>
        <v>5695.39984</v>
      </c>
      <c r="H299" s="2">
        <f t="shared" si="9"/>
        <v>4.0000000000873115E-2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9556.0400000000009</v>
      </c>
      <c r="E303" s="1">
        <v>0</v>
      </c>
      <c r="F303" s="1">
        <v>0</v>
      </c>
      <c r="G303" s="2">
        <f t="shared" si="8"/>
        <v>5771.8481600000005</v>
      </c>
      <c r="H303" s="2">
        <f t="shared" si="9"/>
        <v>4.0000000000873115E-2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483.64</v>
      </c>
      <c r="D306" s="1">
        <f>'PR-RAS'!E311</f>
        <v>0</v>
      </c>
      <c r="E306" s="1">
        <v>0</v>
      </c>
      <c r="F306" s="1">
        <v>0</v>
      </c>
      <c r="G306" s="2">
        <f t="shared" si="8"/>
        <v>147.5102</v>
      </c>
      <c r="H306" s="2">
        <f t="shared" si="9"/>
        <v>0.36000000000001364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483.64</v>
      </c>
      <c r="D307" s="1">
        <f>'PR-RAS'!E312</f>
        <v>0</v>
      </c>
      <c r="E307" s="1">
        <v>0</v>
      </c>
      <c r="F307" s="1">
        <v>0</v>
      </c>
      <c r="G307" s="2">
        <f t="shared" si="8"/>
        <v>147.99384000000001</v>
      </c>
      <c r="H307" s="2">
        <f t="shared" si="9"/>
        <v>0.36000000000001364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483.64</v>
      </c>
      <c r="D308" s="1">
        <f>'PR-RAS'!E313</f>
        <v>0</v>
      </c>
      <c r="E308" s="1">
        <v>0</v>
      </c>
      <c r="F308" s="1">
        <v>0</v>
      </c>
      <c r="G308" s="2">
        <f t="shared" si="8"/>
        <v>148.47747999999999</v>
      </c>
      <c r="H308" s="2">
        <f t="shared" si="9"/>
        <v>0.36000000000001364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125215.28</v>
      </c>
      <c r="D345" s="1">
        <f>'PR-RAS'!E350</f>
        <v>279661.69</v>
      </c>
      <c r="E345" s="1">
        <v>0</v>
      </c>
      <c r="F345" s="1">
        <v>0</v>
      </c>
      <c r="G345" s="2">
        <f t="shared" si="8"/>
        <v>235481.29903999998</v>
      </c>
      <c r="H345" s="2">
        <f t="shared" si="9"/>
        <v>0.58999999999650754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125215.28</v>
      </c>
      <c r="D358" s="1">
        <f>'PR-RAS'!E363</f>
        <v>93516.409999999989</v>
      </c>
      <c r="E358" s="1">
        <v>0</v>
      </c>
      <c r="F358" s="1">
        <v>0</v>
      </c>
      <c r="G358" s="2">
        <f t="shared" si="8"/>
        <v>111472.57169999999</v>
      </c>
      <c r="H358" s="2">
        <f t="shared" si="9"/>
        <v>0.68999999998777639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125215.28</v>
      </c>
      <c r="D364" s="1">
        <f>'PR-RAS'!E369</f>
        <v>93516.409999999989</v>
      </c>
      <c r="E364" s="1">
        <v>0</v>
      </c>
      <c r="F364" s="1">
        <v>0</v>
      </c>
      <c r="G364" s="2">
        <f t="shared" si="8"/>
        <v>113346.06029999998</v>
      </c>
      <c r="H364" s="2">
        <f t="shared" si="9"/>
        <v>0.68999999998777639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6710.49</v>
      </c>
      <c r="D365" s="1">
        <f>'PR-RAS'!E370</f>
        <v>17599.89</v>
      </c>
      <c r="E365" s="1">
        <v>0</v>
      </c>
      <c r="F365" s="1">
        <v>0</v>
      </c>
      <c r="G365" s="2">
        <f t="shared" si="8"/>
        <v>15255.338279999998</v>
      </c>
      <c r="H365" s="2">
        <f t="shared" si="9"/>
        <v>0.6000000000003638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70392.39</v>
      </c>
      <c r="D367" s="1">
        <f>'PR-RAS'!E372</f>
        <v>0</v>
      </c>
      <c r="E367" s="1">
        <v>0</v>
      </c>
      <c r="F367" s="1">
        <v>0</v>
      </c>
      <c r="G367" s="2">
        <f t="shared" si="8"/>
        <v>25763.614740000001</v>
      </c>
      <c r="H367" s="2">
        <f t="shared" si="9"/>
        <v>0.38999999999941792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37101.279999999999</v>
      </c>
      <c r="D368" s="1">
        <f>'PR-RAS'!E373</f>
        <v>51166.76</v>
      </c>
      <c r="E368" s="1">
        <v>0</v>
      </c>
      <c r="F368" s="1">
        <v>0</v>
      </c>
      <c r="G368" s="2">
        <f t="shared" si="8"/>
        <v>51172.571599999996</v>
      </c>
      <c r="H368" s="2">
        <f t="shared" si="9"/>
        <v>0.51999999999679858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11011.12</v>
      </c>
      <c r="D369" s="1">
        <f>'PR-RAS'!E374</f>
        <v>24749.759999999998</v>
      </c>
      <c r="E369" s="1">
        <v>0</v>
      </c>
      <c r="F369" s="1">
        <v>0</v>
      </c>
      <c r="G369" s="2">
        <f t="shared" si="8"/>
        <v>22267.915519999999</v>
      </c>
      <c r="H369" s="2">
        <f t="shared" si="9"/>
        <v>0.36000000000240107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186145.28</v>
      </c>
      <c r="E397" s="1">
        <v>0</v>
      </c>
      <c r="F397" s="1">
        <v>0</v>
      </c>
      <c r="G397" s="2">
        <f t="shared" si="8"/>
        <v>147427.06176000001</v>
      </c>
      <c r="H397" s="2">
        <f t="shared" si="9"/>
        <v>0.27999999999883585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186145.28</v>
      </c>
      <c r="E398" s="1">
        <v>0</v>
      </c>
      <c r="F398" s="1">
        <v>0</v>
      </c>
      <c r="G398" s="2">
        <f t="shared" si="8"/>
        <v>147799.35232000001</v>
      </c>
      <c r="H398" s="2">
        <f t="shared" si="9"/>
        <v>0.27999999999883585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124731.64</v>
      </c>
      <c r="D403" s="1">
        <f>'PR-RAS'!E408</f>
        <v>270105.65000000002</v>
      </c>
      <c r="E403" s="1">
        <v>0</v>
      </c>
      <c r="F403" s="1">
        <v>0</v>
      </c>
      <c r="G403" s="2">
        <f t="shared" si="8"/>
        <v>267307.06188000005</v>
      </c>
      <c r="H403" s="2">
        <f t="shared" si="9"/>
        <v>0.70999999997729901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2181213.2000000002</v>
      </c>
      <c r="D407" s="1">
        <f>'PR-RAS'!E412</f>
        <v>2602094.02</v>
      </c>
      <c r="E407" s="1">
        <v>0</v>
      </c>
      <c r="F407" s="1">
        <v>0</v>
      </c>
      <c r="G407" s="2">
        <f t="shared" si="8"/>
        <v>2998472.9034400005</v>
      </c>
      <c r="H407" s="2">
        <f t="shared" si="9"/>
        <v>0.22000000020489097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2176117.4</v>
      </c>
      <c r="D408" s="1">
        <f>'PR-RAS'!E413</f>
        <v>2211959.6800000002</v>
      </c>
      <c r="E408" s="1">
        <v>0</v>
      </c>
      <c r="F408" s="1">
        <v>0</v>
      </c>
      <c r="G408" s="2">
        <f t="shared" si="8"/>
        <v>2686214.9613199998</v>
      </c>
      <c r="H408" s="2">
        <f t="shared" si="9"/>
        <v>0.71999999973922968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5095.8000000002794</v>
      </c>
      <c r="D409" s="1">
        <f>'PR-RAS'!E414</f>
        <v>390134.33999999985</v>
      </c>
      <c r="E409" s="1">
        <v>0</v>
      </c>
      <c r="F409" s="1">
        <v>0</v>
      </c>
      <c r="G409" s="2">
        <f t="shared" si="8"/>
        <v>320428.70783999999</v>
      </c>
      <c r="H409" s="2">
        <f t="shared" si="9"/>
        <v>0.53999999957159162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241901.57</v>
      </c>
      <c r="D411" s="1">
        <f>'PR-RAS'!E416</f>
        <v>246997.4</v>
      </c>
      <c r="E411" s="1">
        <v>0</v>
      </c>
      <c r="F411" s="1">
        <v>0</v>
      </c>
      <c r="G411" s="2">
        <f t="shared" si="8"/>
        <v>301717.51169999997</v>
      </c>
      <c r="H411" s="2">
        <f t="shared" si="9"/>
        <v>0.82999999998719431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19970.41</v>
      </c>
      <c r="D413" s="1">
        <f>'PR-RAS'!E418</f>
        <v>24501.91</v>
      </c>
      <c r="E413" s="1">
        <v>0</v>
      </c>
      <c r="F413" s="1">
        <v>0</v>
      </c>
      <c r="G413" s="2">
        <f t="shared" si="8"/>
        <v>28417.382759999997</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2181213.2000000002</v>
      </c>
      <c r="D633" s="1">
        <f>'PR-RAS'!E639</f>
        <v>2602094.02</v>
      </c>
      <c r="E633" s="1">
        <v>0</v>
      </c>
      <c r="F633" s="1">
        <v>0</v>
      </c>
      <c r="G633" s="2">
        <f t="shared" si="10"/>
        <v>4667573.5836800002</v>
      </c>
      <c r="H633" s="2">
        <f t="shared" si="11"/>
        <v>0.22000000020489097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2176117.4</v>
      </c>
      <c r="D634" s="1">
        <f>'PR-RAS'!E640</f>
        <v>2211959.6800000002</v>
      </c>
      <c r="E634" s="1">
        <v>0</v>
      </c>
      <c r="F634" s="1">
        <v>0</v>
      </c>
      <c r="G634" s="2">
        <f t="shared" si="10"/>
        <v>4177823.26908</v>
      </c>
      <c r="H634" s="2">
        <f t="shared" si="11"/>
        <v>0.71999999973922968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5095.8000000002794</v>
      </c>
      <c r="D635" s="1">
        <f>'PR-RAS'!E641</f>
        <v>390134.33999999985</v>
      </c>
      <c r="E635" s="1">
        <v>0</v>
      </c>
      <c r="F635" s="1">
        <v>0</v>
      </c>
      <c r="G635" s="2">
        <f t="shared" si="10"/>
        <v>497921.08032000001</v>
      </c>
      <c r="H635" s="2">
        <f t="shared" si="11"/>
        <v>0.53999999957159162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241901.57</v>
      </c>
      <c r="D637" s="1">
        <f>'PR-RAS'!E643</f>
        <v>246997.4</v>
      </c>
      <c r="E637" s="1">
        <v>0</v>
      </c>
      <c r="F637" s="1">
        <v>0</v>
      </c>
      <c r="G637" s="2">
        <f t="shared" si="10"/>
        <v>468030.09132000001</v>
      </c>
      <c r="H637" s="2">
        <f t="shared" si="11"/>
        <v>0.82999999998719431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246997.37000000029</v>
      </c>
      <c r="D639" s="1">
        <f>'PR-RAS'!E645</f>
        <v>637131.73999999987</v>
      </c>
      <c r="E639" s="1">
        <v>0</v>
      </c>
      <c r="F639" s="1">
        <v>0</v>
      </c>
      <c r="G639" s="2">
        <f t="shared" si="10"/>
        <v>970564.42230000009</v>
      </c>
      <c r="H639" s="2">
        <f t="shared" si="11"/>
        <v>0.63000000041211024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102791.82</v>
      </c>
      <c r="D641" s="1">
        <f>'PR-RAS'!E647</f>
        <v>124049.4</v>
      </c>
      <c r="E641" s="1">
        <v>0</v>
      </c>
      <c r="F641" s="1">
        <v>0</v>
      </c>
      <c r="G641" s="2">
        <f t="shared" si="10"/>
        <v>224569.99679999999</v>
      </c>
      <c r="H641" s="2">
        <f t="shared" si="11"/>
        <v>0.57999999998719431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255419.13</v>
      </c>
      <c r="D642" s="1">
        <f>'PR-RAS'!E649</f>
        <v>267319</v>
      </c>
      <c r="E642" s="1">
        <v>0</v>
      </c>
      <c r="F642" s="1">
        <v>0</v>
      </c>
      <c r="G642" s="2">
        <f t="shared" si="10"/>
        <v>506426.62033000001</v>
      </c>
      <c r="H642" s="2">
        <f t="shared" si="11"/>
        <v>0.13000000000465661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1129088.4099999999</v>
      </c>
      <c r="D643" s="1">
        <f>'PR-RAS'!E650</f>
        <v>1397716.57</v>
      </c>
      <c r="E643" s="1">
        <v>0</v>
      </c>
      <c r="F643" s="1">
        <v>0</v>
      </c>
      <c r="G643" s="2">
        <f t="shared" si="10"/>
        <v>2519542.8350999998</v>
      </c>
      <c r="H643" s="2">
        <f t="shared" si="11"/>
        <v>0.83999999985098839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1117188.54</v>
      </c>
      <c r="D644" s="1">
        <f>'PR-RAS'!E651</f>
        <v>989904.96</v>
      </c>
      <c r="E644" s="1">
        <v>0</v>
      </c>
      <c r="F644" s="1">
        <v>0</v>
      </c>
      <c r="G644" s="2">
        <f t="shared" si="10"/>
        <v>1991370.00978</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267319</v>
      </c>
      <c r="D645" s="1">
        <f>'PR-RAS'!E652</f>
        <v>675130.6100000001</v>
      </c>
      <c r="E645" s="1">
        <v>0</v>
      </c>
      <c r="F645" s="1">
        <v>0</v>
      </c>
      <c r="G645" s="2">
        <f t="shared" si="10"/>
        <v>1041721.6616800001</v>
      </c>
      <c r="H645" s="2">
        <f t="shared" si="11"/>
        <v>0.38999999989755452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55</v>
      </c>
      <c r="D647" s="1">
        <f>'PR-RAS'!E654</f>
        <v>54</v>
      </c>
      <c r="E647" s="1">
        <v>0</v>
      </c>
      <c r="F647" s="1">
        <v>0</v>
      </c>
      <c r="G647" s="2">
        <f t="shared" si="10"/>
        <v>105.298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52</v>
      </c>
      <c r="D649" s="1">
        <f>'PR-RAS'!E656</f>
        <v>50</v>
      </c>
      <c r="E649" s="1">
        <v>0</v>
      </c>
      <c r="F649" s="1">
        <v>0</v>
      </c>
      <c r="G649" s="2">
        <f t="shared" si="10"/>
        <v>98.496000000000009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15926.74</v>
      </c>
      <c r="D669" s="1">
        <f>'PR-RAS'!E676</f>
        <v>22562.880000000001</v>
      </c>
      <c r="E669" s="1">
        <v>0</v>
      </c>
      <c r="F669" s="1">
        <v>0</v>
      </c>
      <c r="G669" s="2">
        <f t="shared" si="10"/>
        <v>40783.07</v>
      </c>
      <c r="H669" s="2">
        <f t="shared" si="11"/>
        <v>0.37999999999919964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50344.66</v>
      </c>
      <c r="D689" s="1">
        <f>'PR-RAS'!E696</f>
        <v>26273</v>
      </c>
      <c r="E689" s="1">
        <v>0</v>
      </c>
      <c r="F689" s="1">
        <v>0</v>
      </c>
      <c r="G689" s="2">
        <f t="shared" si="10"/>
        <v>70788.774080000003</v>
      </c>
      <c r="H689" s="2">
        <f t="shared" si="11"/>
        <v>0.33999999999650754</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6275.54</v>
      </c>
      <c r="D690" s="1">
        <f>'PR-RAS'!E697</f>
        <v>5545.57</v>
      </c>
      <c r="E690" s="1">
        <v>0</v>
      </c>
      <c r="F690" s="1">
        <v>0</v>
      </c>
      <c r="G690" s="2">
        <f t="shared" si="10"/>
        <v>11965.642519999999</v>
      </c>
      <c r="H690" s="2">
        <f t="shared" si="11"/>
        <v>0.89000000000032742</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2056.66</v>
      </c>
      <c r="E709" s="1">
        <v>0</v>
      </c>
      <c r="F709" s="1">
        <v>0</v>
      </c>
      <c r="G709" s="2">
        <f t="shared" si="10"/>
        <v>2912.2305599999995</v>
      </c>
      <c r="H709" s="2">
        <f t="shared" si="11"/>
        <v>0.34000000000014552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3267.21</v>
      </c>
      <c r="D710" s="1">
        <f>'PR-RAS'!E717</f>
        <v>0</v>
      </c>
      <c r="E710" s="1">
        <v>0</v>
      </c>
      <c r="F710" s="1">
        <v>0</v>
      </c>
      <c r="G710" s="2">
        <f t="shared" si="10"/>
        <v>2316.4518899999998</v>
      </c>
      <c r="H710" s="2">
        <f t="shared" si="11"/>
        <v>0.21000000000003638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25579.65</v>
      </c>
      <c r="D711" s="1">
        <f>'PR-RAS'!E718</f>
        <v>21558.89</v>
      </c>
      <c r="E711" s="1">
        <v>0</v>
      </c>
      <c r="F711" s="1">
        <v>0</v>
      </c>
      <c r="G711" s="2">
        <f t="shared" si="10"/>
        <v>48775.175299999995</v>
      </c>
      <c r="H711" s="2">
        <f t="shared" si="11"/>
        <v>0.45999999999912689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882.61</v>
      </c>
      <c r="D713" s="1">
        <f>'PR-RAS'!E720</f>
        <v>0</v>
      </c>
      <c r="E713" s="1">
        <v>0</v>
      </c>
      <c r="F713" s="1">
        <v>0</v>
      </c>
      <c r="G713" s="2">
        <f t="shared" si="10"/>
        <v>628.41831999999999</v>
      </c>
      <c r="H713" s="2">
        <f t="shared" si="11"/>
        <v>0.38999999999998636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244.65</v>
      </c>
      <c r="D714" s="1">
        <f>'PR-RAS'!E721</f>
        <v>0</v>
      </c>
      <c r="E714" s="1">
        <v>0</v>
      </c>
      <c r="F714" s="1">
        <v>0</v>
      </c>
      <c r="G714" s="2">
        <f t="shared" si="10"/>
        <v>174.43545</v>
      </c>
      <c r="H714" s="2">
        <f t="shared" si="11"/>
        <v>0.34999999999999432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9406.33</v>
      </c>
      <c r="D715" s="1">
        <f>'PR-RAS'!E722</f>
        <v>12871.95</v>
      </c>
      <c r="E715" s="1">
        <v>0</v>
      </c>
      <c r="F715" s="1">
        <v>0</v>
      </c>
      <c r="G715" s="2">
        <f t="shared" si="10"/>
        <v>25097.264220000001</v>
      </c>
      <c r="H715" s="2">
        <f t="shared" si="11"/>
        <v>0.37999999999919964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58775.839999999997</v>
      </c>
      <c r="D716" s="1">
        <f>'PR-RAS'!E723</f>
        <v>14022.51</v>
      </c>
      <c r="E716" s="1">
        <v>0</v>
      </c>
      <c r="F716" s="1">
        <v>0</v>
      </c>
      <c r="G716" s="2">
        <f t="shared" si="10"/>
        <v>62076.914899999996</v>
      </c>
      <c r="H716" s="2">
        <f t="shared" si="11"/>
        <v>0.65000000000327418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4274.49</v>
      </c>
      <c r="D718" s="1">
        <f>'PR-RAS'!E725</f>
        <v>4233.09</v>
      </c>
      <c r="E718" s="1">
        <v>0</v>
      </c>
      <c r="F718" s="1">
        <v>0</v>
      </c>
      <c r="G718" s="2">
        <f t="shared" si="10"/>
        <v>9135.0603900000006</v>
      </c>
      <c r="H718" s="2">
        <f t="shared" si="11"/>
        <v>0.57999999999992724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371.83</v>
      </c>
      <c r="D719" s="1">
        <f>'PR-RAS'!E726</f>
        <v>198.75</v>
      </c>
      <c r="E719" s="1">
        <v>0</v>
      </c>
      <c r="F719" s="1">
        <v>0</v>
      </c>
      <c r="G719" s="2">
        <f t="shared" si="10"/>
        <v>552.37893999999994</v>
      </c>
      <c r="H719" s="2">
        <f t="shared" si="11"/>
        <v>0.42000000000001592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18448.47</v>
      </c>
      <c r="D812" s="1">
        <f>'PR-RAS'!E819</f>
        <v>3981.63</v>
      </c>
      <c r="E812" s="1">
        <v>0</v>
      </c>
      <c r="F812" s="1">
        <v>0</v>
      </c>
      <c r="G812" s="2">
        <f t="shared" si="18"/>
        <v>21419.913030000003</v>
      </c>
      <c r="H812" s="2">
        <f t="shared" si="19"/>
        <v>0.84000000000105501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2113791.9999999995</v>
      </c>
      <c r="D984" s="6">
        <f>BILANCA!E6</f>
        <v>2624836.0099999993</v>
      </c>
      <c r="E984" s="6">
        <v>0</v>
      </c>
      <c r="F984" s="6">
        <v>0</v>
      </c>
      <c r="G984" s="7">
        <f t="shared" ref="G984:G1241" si="22">B984/1000*C984+B984/500*D984</f>
        <v>7363.4640199999985</v>
      </c>
      <c r="H984" s="7">
        <f t="shared" si="19"/>
        <v>9.9999997764825821E-3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1709243.5199999996</v>
      </c>
      <c r="D985" s="1">
        <f>BILANCA!E7</f>
        <v>1789880.7299999995</v>
      </c>
      <c r="E985" s="1">
        <v>0</v>
      </c>
      <c r="F985" s="1">
        <v>0</v>
      </c>
      <c r="G985" s="2">
        <f t="shared" si="22"/>
        <v>10578.009959999998</v>
      </c>
      <c r="H985" s="2">
        <f t="shared" si="19"/>
        <v>0.75000000093132257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103277.89</v>
      </c>
      <c r="D986" s="1">
        <f>BILANCA!E8</f>
        <v>103277.89</v>
      </c>
      <c r="E986" s="1">
        <v>0</v>
      </c>
      <c r="F986" s="1">
        <v>0</v>
      </c>
      <c r="G986" s="2">
        <f t="shared" si="22"/>
        <v>929.50100999999995</v>
      </c>
      <c r="H986" s="2">
        <f t="shared" si="19"/>
        <v>0.22000000000116415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103277.89</v>
      </c>
      <c r="D987" s="1">
        <f>BILANCA!E9</f>
        <v>103277.89</v>
      </c>
      <c r="E987" s="1">
        <v>0</v>
      </c>
      <c r="F987" s="1">
        <v>0</v>
      </c>
      <c r="G987" s="2">
        <f t="shared" si="22"/>
        <v>1239.3346799999999</v>
      </c>
      <c r="H987" s="2">
        <f t="shared" si="19"/>
        <v>0.22000000000116415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1605965.6299999997</v>
      </c>
      <c r="D990" s="1">
        <f>BILANCA!E12</f>
        <v>1512069.8099999996</v>
      </c>
      <c r="E990" s="1">
        <v>0</v>
      </c>
      <c r="F990" s="1">
        <v>0</v>
      </c>
      <c r="G990" s="2">
        <f t="shared" si="22"/>
        <v>32410.736749999989</v>
      </c>
      <c r="H990" s="2">
        <f t="shared" si="19"/>
        <v>0.56000000075437129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1092918.4699999997</v>
      </c>
      <c r="D991" s="1">
        <f>BILANCA!E13</f>
        <v>1060173.6799999997</v>
      </c>
      <c r="E991" s="1">
        <v>0</v>
      </c>
      <c r="F991" s="1">
        <v>0</v>
      </c>
      <c r="G991" s="2">
        <f t="shared" si="22"/>
        <v>25706.126639999995</v>
      </c>
      <c r="H991" s="2">
        <f t="shared" si="19"/>
        <v>0.7900000000372529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3272362.19</v>
      </c>
      <c r="D993" s="1">
        <f>BILANCA!E15</f>
        <v>3283974.38</v>
      </c>
      <c r="E993" s="1">
        <v>0</v>
      </c>
      <c r="F993" s="1">
        <v>0</v>
      </c>
      <c r="G993" s="2">
        <f t="shared" si="22"/>
        <v>98403.109499999991</v>
      </c>
      <c r="H993" s="2">
        <f t="shared" si="19"/>
        <v>0.56999999983236194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101527.96</v>
      </c>
      <c r="D994" s="1">
        <f>BILANCA!E16</f>
        <v>101527.96</v>
      </c>
      <c r="E994" s="1">
        <v>0</v>
      </c>
      <c r="F994" s="1">
        <v>0</v>
      </c>
      <c r="G994" s="2">
        <f t="shared" si="22"/>
        <v>3350.4226799999997</v>
      </c>
      <c r="H994" s="2">
        <f t="shared" si="19"/>
        <v>7.9999999987194315E-2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214267.63</v>
      </c>
      <c r="D995" s="1">
        <f>BILANCA!E17</f>
        <v>214267.63</v>
      </c>
      <c r="E995" s="1">
        <v>0</v>
      </c>
      <c r="F995" s="1">
        <v>0</v>
      </c>
      <c r="G995" s="2">
        <f t="shared" si="22"/>
        <v>7713.634680000001</v>
      </c>
      <c r="H995" s="2">
        <f t="shared" si="19"/>
        <v>0.73999999999068677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2495239.31</v>
      </c>
      <c r="D996" s="1">
        <f>BILANCA!E18</f>
        <v>2539596.29</v>
      </c>
      <c r="E996" s="1">
        <v>0</v>
      </c>
      <c r="F996" s="1">
        <v>0</v>
      </c>
      <c r="G996" s="2">
        <f t="shared" si="22"/>
        <v>98467.614570000005</v>
      </c>
      <c r="H996" s="2">
        <f t="shared" si="19"/>
        <v>0.60000000009313226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497385.86999999988</v>
      </c>
      <c r="D997" s="1">
        <f>BILANCA!E19</f>
        <v>441915.3899999999</v>
      </c>
      <c r="E997" s="1">
        <v>0</v>
      </c>
      <c r="F997" s="1">
        <v>0</v>
      </c>
      <c r="G997" s="2">
        <f t="shared" si="22"/>
        <v>19337.033099999997</v>
      </c>
      <c r="H997" s="2">
        <f t="shared" si="19"/>
        <v>0.52000000001862645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372761.78</v>
      </c>
      <c r="D998" s="1">
        <f>BILANCA!E20</f>
        <v>384637.24</v>
      </c>
      <c r="E998" s="1">
        <v>0</v>
      </c>
      <c r="F998" s="1">
        <v>0</v>
      </c>
      <c r="G998" s="2">
        <f t="shared" si="22"/>
        <v>17130.543899999997</v>
      </c>
      <c r="H998" s="2">
        <f t="shared" si="19"/>
        <v>0.4599999999627471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31573.07</v>
      </c>
      <c r="D999" s="1">
        <f>BILANCA!E21</f>
        <v>31573.08</v>
      </c>
      <c r="E999" s="1">
        <v>0</v>
      </c>
      <c r="F999" s="1">
        <v>0</v>
      </c>
      <c r="G999" s="2">
        <f t="shared" si="22"/>
        <v>1515.5076800000002</v>
      </c>
      <c r="H999" s="2">
        <f t="shared" si="19"/>
        <v>0.15000000000145519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125240.52</v>
      </c>
      <c r="D1000" s="1">
        <f>BILANCA!E22</f>
        <v>124791.38</v>
      </c>
      <c r="E1000" s="1">
        <v>0</v>
      </c>
      <c r="F1000" s="1">
        <v>0</v>
      </c>
      <c r="G1000" s="2">
        <f t="shared" si="22"/>
        <v>6371.9957600000007</v>
      </c>
      <c r="H1000" s="2">
        <f t="shared" si="19"/>
        <v>0.86000000000058208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1287395.06</v>
      </c>
      <c r="D1001" s="1">
        <f>BILANCA!E23</f>
        <v>1334792.18</v>
      </c>
      <c r="E1001" s="1">
        <v>0</v>
      </c>
      <c r="F1001" s="1">
        <v>0</v>
      </c>
      <c r="G1001" s="2">
        <f t="shared" si="22"/>
        <v>71225.629559999987</v>
      </c>
      <c r="H1001" s="2">
        <f t="shared" si="19"/>
        <v>0.23999999999068677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215310.48</v>
      </c>
      <c r="D1002" s="1">
        <f>BILANCA!E24</f>
        <v>240060.24</v>
      </c>
      <c r="E1002" s="1">
        <v>0</v>
      </c>
      <c r="F1002" s="1">
        <v>0</v>
      </c>
      <c r="G1002" s="2">
        <f t="shared" si="22"/>
        <v>13213.188239999999</v>
      </c>
      <c r="H1002" s="2">
        <f t="shared" si="19"/>
        <v>0.72000000000116415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97017.05</v>
      </c>
      <c r="D1004" s="1">
        <f>BILANCA!E26</f>
        <v>97017.05</v>
      </c>
      <c r="E1004" s="1">
        <v>0</v>
      </c>
      <c r="F1004" s="1">
        <v>0</v>
      </c>
      <c r="G1004" s="2">
        <f t="shared" si="22"/>
        <v>6112.0741500000004</v>
      </c>
      <c r="H1004" s="2">
        <f t="shared" si="19"/>
        <v>0.10000000000582077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1631912.09</v>
      </c>
      <c r="D1006" s="1">
        <f>BILANCA!E28</f>
        <v>1770955.78</v>
      </c>
      <c r="E1006" s="1">
        <v>0</v>
      </c>
      <c r="F1006" s="1">
        <v>0</v>
      </c>
      <c r="G1006" s="2">
        <f t="shared" si="22"/>
        <v>118997.94395000002</v>
      </c>
      <c r="H1006" s="2">
        <f t="shared" si="19"/>
        <v>0.31000000005587935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11361.07</v>
      </c>
      <c r="D1007" s="1">
        <f>BILANCA!E29</f>
        <v>5680.5199999999968</v>
      </c>
      <c r="E1007" s="1">
        <v>0</v>
      </c>
      <c r="F1007" s="1">
        <v>0</v>
      </c>
      <c r="G1007" s="2">
        <f t="shared" si="22"/>
        <v>545.3306399999999</v>
      </c>
      <c r="H1007" s="2">
        <f t="shared" si="19"/>
        <v>0.55000000000291038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58315.49</v>
      </c>
      <c r="D1008" s="1">
        <f>BILANCA!E30</f>
        <v>58315.49</v>
      </c>
      <c r="E1008" s="1">
        <v>0</v>
      </c>
      <c r="F1008" s="1">
        <v>0</v>
      </c>
      <c r="G1008" s="2">
        <f t="shared" si="22"/>
        <v>4373.6617500000002</v>
      </c>
      <c r="H1008" s="2">
        <f t="shared" si="19"/>
        <v>0.97999999999592546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46954.42</v>
      </c>
      <c r="D1012" s="1">
        <f>BILANCA!E34</f>
        <v>52634.97</v>
      </c>
      <c r="E1012" s="1">
        <v>0</v>
      </c>
      <c r="F1012" s="1">
        <v>0</v>
      </c>
      <c r="G1012" s="2">
        <f t="shared" si="22"/>
        <v>4414.5064400000001</v>
      </c>
      <c r="H1012" s="2">
        <f t="shared" si="19"/>
        <v>0.44999999999708962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4300.22</v>
      </c>
      <c r="D1013" s="1">
        <f>BILANCA!E35</f>
        <v>4300.22</v>
      </c>
      <c r="E1013" s="1">
        <v>0</v>
      </c>
      <c r="F1013" s="1">
        <v>0</v>
      </c>
      <c r="G1013" s="2">
        <f t="shared" si="22"/>
        <v>387.01979999999998</v>
      </c>
      <c r="H1013" s="2">
        <f t="shared" si="19"/>
        <v>0.44000000000050932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1065.75</v>
      </c>
      <c r="D1014" s="1">
        <f>BILANCA!E36</f>
        <v>1065.75</v>
      </c>
      <c r="E1014" s="1">
        <v>0</v>
      </c>
      <c r="F1014" s="1">
        <v>0</v>
      </c>
      <c r="G1014" s="2">
        <f t="shared" si="22"/>
        <v>99.114749999999987</v>
      </c>
      <c r="H1014" s="2">
        <f t="shared" si="19"/>
        <v>0.5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4300.22</v>
      </c>
      <c r="D1015" s="1">
        <f>BILANCA!E37</f>
        <v>4300.22</v>
      </c>
      <c r="E1015" s="1">
        <v>0</v>
      </c>
      <c r="F1015" s="1">
        <v>0</v>
      </c>
      <c r="G1015" s="2">
        <f t="shared" si="22"/>
        <v>412.82112000000006</v>
      </c>
      <c r="H1015" s="2">
        <f t="shared" si="19"/>
        <v>0.44000000000050932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1065.75</v>
      </c>
      <c r="D1018" s="1">
        <f>BILANCA!E40</f>
        <v>1065.75</v>
      </c>
      <c r="E1018" s="1">
        <v>0</v>
      </c>
      <c r="F1018" s="1">
        <v>0</v>
      </c>
      <c r="G1018" s="2">
        <f t="shared" si="22"/>
        <v>111.90375</v>
      </c>
      <c r="H1018" s="2">
        <f t="shared" si="19"/>
        <v>0.5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95553.79</v>
      </c>
      <c r="D1020" s="1">
        <f>BILANCA!E42</f>
        <v>95553.79</v>
      </c>
      <c r="E1020" s="1">
        <v>0</v>
      </c>
      <c r="F1020" s="1">
        <v>0</v>
      </c>
      <c r="G1020" s="2">
        <f t="shared" si="22"/>
        <v>10606.470689999998</v>
      </c>
      <c r="H1020" s="2">
        <f t="shared" si="19"/>
        <v>0.42000000001280569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95553.79</v>
      </c>
      <c r="D1022" s="1">
        <f>BILANCA!E44</f>
        <v>95553.79</v>
      </c>
      <c r="E1022" s="1">
        <v>0</v>
      </c>
      <c r="F1022" s="1">
        <v>0</v>
      </c>
      <c r="G1022" s="2">
        <f t="shared" si="22"/>
        <v>11179.79343</v>
      </c>
      <c r="H1022" s="2">
        <f t="shared" si="19"/>
        <v>0.42000000001280569</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24319.4</v>
      </c>
      <c r="D1025" s="1">
        <f>BILANCA!E47</f>
        <v>24319.4</v>
      </c>
      <c r="E1025" s="1">
        <v>0</v>
      </c>
      <c r="F1025" s="1">
        <v>0</v>
      </c>
      <c r="G1025" s="2">
        <f t="shared" si="22"/>
        <v>3064.2444000000005</v>
      </c>
      <c r="H1025" s="2">
        <f t="shared" si="19"/>
        <v>0.80000000000291038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24319.4</v>
      </c>
      <c r="D1028" s="1">
        <f>BILANCA!E50</f>
        <v>24319.4</v>
      </c>
      <c r="E1028" s="1">
        <v>0</v>
      </c>
      <c r="F1028" s="1">
        <v>0</v>
      </c>
      <c r="G1028" s="2">
        <f t="shared" si="22"/>
        <v>3283.1190000000001</v>
      </c>
      <c r="H1028" s="2">
        <f t="shared" si="19"/>
        <v>0.80000000000291038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47399.17</v>
      </c>
      <c r="D1032" s="1">
        <f>BILANCA!E54</f>
        <v>50572.49</v>
      </c>
      <c r="E1032" s="1">
        <v>0</v>
      </c>
      <c r="F1032" s="1">
        <v>0</v>
      </c>
      <c r="G1032" s="2">
        <f t="shared" si="22"/>
        <v>7278.6633499999998</v>
      </c>
      <c r="H1032" s="2">
        <f t="shared" si="19"/>
        <v>0.6599999999962165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47399.17</v>
      </c>
      <c r="D1033" s="1">
        <f>BILANCA!E55</f>
        <v>50572.49</v>
      </c>
      <c r="E1033" s="1">
        <v>0</v>
      </c>
      <c r="F1033" s="1">
        <v>0</v>
      </c>
      <c r="G1033" s="2">
        <f t="shared" si="22"/>
        <v>7427.2075000000004</v>
      </c>
      <c r="H1033" s="2">
        <f t="shared" si="19"/>
        <v>0.6599999999962165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174533.03</v>
      </c>
      <c r="E1034" s="1">
        <v>0</v>
      </c>
      <c r="F1034" s="1">
        <v>0</v>
      </c>
      <c r="G1034" s="2">
        <f t="shared" si="22"/>
        <v>17802.369059999997</v>
      </c>
      <c r="H1034" s="2">
        <f t="shared" si="19"/>
        <v>2.9999999998835847E-2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174533.03</v>
      </c>
      <c r="E1035" s="1">
        <v>0</v>
      </c>
      <c r="F1035" s="1">
        <v>0</v>
      </c>
      <c r="G1035" s="2">
        <f t="shared" si="22"/>
        <v>18151.435119999998</v>
      </c>
      <c r="H1035" s="2">
        <f t="shared" si="19"/>
        <v>2.9999999998835847E-2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404548.48</v>
      </c>
      <c r="D1046" s="1">
        <f>BILANCA!E68</f>
        <v>834955.27999999991</v>
      </c>
      <c r="E1046" s="1">
        <v>0</v>
      </c>
      <c r="F1046" s="1">
        <v>0</v>
      </c>
      <c r="G1046" s="2">
        <f t="shared" si="22"/>
        <v>130690.91951999998</v>
      </c>
      <c r="H1046" s="2">
        <f t="shared" si="19"/>
        <v>0.7599999998928979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267319</v>
      </c>
      <c r="D1047" s="1">
        <f>BILANCA!E69</f>
        <v>675130.61</v>
      </c>
      <c r="E1047" s="1">
        <v>0</v>
      </c>
      <c r="F1047" s="1">
        <v>0</v>
      </c>
      <c r="G1047" s="2">
        <f t="shared" si="22"/>
        <v>103525.13408</v>
      </c>
      <c r="H1047" s="2">
        <f t="shared" si="19"/>
        <v>0.39000000001396984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267319</v>
      </c>
      <c r="D1048" s="1">
        <f>BILANCA!E70</f>
        <v>675088.98</v>
      </c>
      <c r="E1048" s="1">
        <v>0</v>
      </c>
      <c r="F1048" s="1">
        <v>0</v>
      </c>
      <c r="G1048" s="2">
        <f t="shared" si="22"/>
        <v>105137.3024</v>
      </c>
      <c r="H1048" s="2">
        <f t="shared" si="19"/>
        <v>2.0000000018626451E-2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267319</v>
      </c>
      <c r="D1050" s="1">
        <f>BILANCA!E72</f>
        <v>675088.98</v>
      </c>
      <c r="E1050" s="1">
        <v>0</v>
      </c>
      <c r="F1050" s="1">
        <v>0</v>
      </c>
      <c r="G1050" s="2">
        <f t="shared" si="22"/>
        <v>108372.29631999999</v>
      </c>
      <c r="H1050" s="2">
        <f t="shared" si="19"/>
        <v>2.0000000018626451E-2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41.63</v>
      </c>
      <c r="E1054" s="1">
        <v>0</v>
      </c>
      <c r="F1054" s="1">
        <v>0</v>
      </c>
      <c r="G1054" s="2">
        <f t="shared" si="22"/>
        <v>5.9114599999999999</v>
      </c>
      <c r="H1054" s="2">
        <f t="shared" si="19"/>
        <v>0.36999999999999744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7177.62</v>
      </c>
      <c r="D1056" s="1">
        <f>BILANCA!E78</f>
        <v>2850.8199999999997</v>
      </c>
      <c r="E1056" s="1">
        <v>0</v>
      </c>
      <c r="F1056" s="1">
        <v>0</v>
      </c>
      <c r="G1056" s="2">
        <f t="shared" si="22"/>
        <v>940.18597999999986</v>
      </c>
      <c r="H1056" s="2">
        <f t="shared" si="19"/>
        <v>0.56000000000040018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t="str">
        <f>BILANCA!E80</f>
        <v>,</v>
      </c>
      <c r="E1058" s="1">
        <v>0</v>
      </c>
      <c r="F1058" s="1">
        <v>0</v>
      </c>
      <c r="G1058" s="2" t="e">
        <f t="shared" si="22"/>
        <v>#VALUE!</v>
      </c>
      <c r="H1058" s="2" t="e">
        <f t="shared" si="19"/>
        <v>#VALUE!</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271.45999999999998</v>
      </c>
      <c r="D1061" s="1">
        <f>BILANCA!E83</f>
        <v>271.45999999999998</v>
      </c>
      <c r="E1061" s="1">
        <v>0</v>
      </c>
      <c r="F1061" s="1">
        <v>0</v>
      </c>
      <c r="G1061" s="2">
        <f t="shared" si="22"/>
        <v>63.521639999999991</v>
      </c>
      <c r="H1061" s="2">
        <f t="shared" si="19"/>
        <v>0.91999999999995907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531.53</v>
      </c>
      <c r="D1062" s="1">
        <f>BILANCA!E84</f>
        <v>531.52</v>
      </c>
      <c r="E1062" s="1">
        <v>0</v>
      </c>
      <c r="F1062" s="1">
        <v>0</v>
      </c>
      <c r="G1062" s="2">
        <f t="shared" si="22"/>
        <v>125.97103</v>
      </c>
      <c r="H1062" s="2">
        <f t="shared" si="19"/>
        <v>0.95000000000004547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6374.63</v>
      </c>
      <c r="D1064" s="1">
        <f>BILANCA!E86</f>
        <v>2047.84</v>
      </c>
      <c r="E1064" s="1">
        <v>0</v>
      </c>
      <c r="F1064" s="1">
        <v>0</v>
      </c>
      <c r="G1064" s="2">
        <f t="shared" si="22"/>
        <v>848.09511000000009</v>
      </c>
      <c r="H1064" s="2">
        <f t="shared" si="19"/>
        <v>0.52999999999997272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27260.039999999994</v>
      </c>
      <c r="D1124" s="1">
        <f>BILANCA!E146</f>
        <v>32924.450000000004</v>
      </c>
      <c r="E1124" s="1">
        <v>0</v>
      </c>
      <c r="F1124" s="1">
        <v>0</v>
      </c>
      <c r="G1124" s="2">
        <f t="shared" si="22"/>
        <v>13128.36054</v>
      </c>
      <c r="H1124" s="2">
        <f t="shared" si="23"/>
        <v>0.48999999999796273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67974.429999999993</v>
      </c>
      <c r="D1138" s="1">
        <f>BILANCA!E160</f>
        <v>73147.740000000005</v>
      </c>
      <c r="E1138" s="1">
        <v>0</v>
      </c>
      <c r="F1138" s="1">
        <v>0</v>
      </c>
      <c r="G1138" s="2">
        <f t="shared" si="22"/>
        <v>33211.836049999998</v>
      </c>
      <c r="H1138" s="2">
        <f t="shared" si="23"/>
        <v>0.68999999998777639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40714.39</v>
      </c>
      <c r="D1141" s="1">
        <f>BILANCA!E163</f>
        <v>40223.29</v>
      </c>
      <c r="E1141" s="1">
        <v>0</v>
      </c>
      <c r="F1141" s="1">
        <v>0</v>
      </c>
      <c r="G1141" s="2">
        <f t="shared" si="22"/>
        <v>19143.433260000002</v>
      </c>
      <c r="H1141" s="2">
        <f t="shared" si="23"/>
        <v>0.68000000000029104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102791.82</v>
      </c>
      <c r="D1148" s="1">
        <f>BILANCA!E170</f>
        <v>124049.4</v>
      </c>
      <c r="E1148" s="1">
        <v>0</v>
      </c>
      <c r="F1148" s="1">
        <v>0</v>
      </c>
      <c r="G1148" s="2">
        <f t="shared" si="22"/>
        <v>57896.952300000004</v>
      </c>
      <c r="H1148" s="2">
        <f t="shared" si="23"/>
        <v>0.57999999998719431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102791.82</v>
      </c>
      <c r="D1151" s="1">
        <f>BILANCA!E173</f>
        <v>124049.4</v>
      </c>
      <c r="E1151" s="1">
        <v>0</v>
      </c>
      <c r="F1151" s="1">
        <v>0</v>
      </c>
      <c r="G1151" s="2">
        <f t="shared" si="22"/>
        <v>58949.624160000007</v>
      </c>
      <c r="H1151" s="2">
        <f t="shared" si="23"/>
        <v>0.57999999998719431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2113792</v>
      </c>
      <c r="D1152" s="1">
        <f>BILANCA!E175</f>
        <v>2624836.0100000002</v>
      </c>
      <c r="E1152" s="1">
        <v>0</v>
      </c>
      <c r="F1152" s="1">
        <v>0</v>
      </c>
      <c r="G1152" s="2">
        <f t="shared" si="22"/>
        <v>1244425.4193800001</v>
      </c>
      <c r="H1152" s="2">
        <f t="shared" si="23"/>
        <v>1.0000000242143869E-2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137580.75</v>
      </c>
      <c r="D1153" s="1">
        <f>BILANCA!E176</f>
        <v>173321.62</v>
      </c>
      <c r="E1153" s="1">
        <v>0</v>
      </c>
      <c r="F1153" s="1">
        <v>0</v>
      </c>
      <c r="G1153" s="2">
        <f t="shared" si="22"/>
        <v>82318.078299999994</v>
      </c>
      <c r="H1153" s="2">
        <f t="shared" si="23"/>
        <v>0.63000000000465661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130282.99</v>
      </c>
      <c r="D1154" s="1">
        <f>BILANCA!E177</f>
        <v>162829.31</v>
      </c>
      <c r="E1154" s="1">
        <v>0</v>
      </c>
      <c r="F1154" s="1">
        <v>0</v>
      </c>
      <c r="G1154" s="2">
        <f t="shared" si="22"/>
        <v>77966.015310000003</v>
      </c>
      <c r="H1154" s="2">
        <f t="shared" si="23"/>
        <v>0.319999999992433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101380.05</v>
      </c>
      <c r="D1155" s="1">
        <f>BILANCA!E178</f>
        <v>122698.45</v>
      </c>
      <c r="E1155" s="1">
        <v>0</v>
      </c>
      <c r="F1155" s="1">
        <v>0</v>
      </c>
      <c r="G1155" s="2">
        <f t="shared" si="22"/>
        <v>59645.635399999999</v>
      </c>
      <c r="H1155" s="2">
        <f t="shared" si="23"/>
        <v>0.5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14819</v>
      </c>
      <c r="D1156" s="1">
        <f>BILANCA!E179</f>
        <v>29164.29</v>
      </c>
      <c r="E1156" s="1">
        <v>0</v>
      </c>
      <c r="F1156" s="1">
        <v>0</v>
      </c>
      <c r="G1156" s="2">
        <f t="shared" si="22"/>
        <v>12654.53134</v>
      </c>
      <c r="H1156" s="2">
        <f t="shared" si="23"/>
        <v>0.29000000000087311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14083.94</v>
      </c>
      <c r="D1165" s="1">
        <f>BILANCA!E188</f>
        <v>10966.57</v>
      </c>
      <c r="E1165" s="1">
        <v>0</v>
      </c>
      <c r="F1165" s="1">
        <v>0</v>
      </c>
      <c r="G1165" s="2">
        <f t="shared" si="22"/>
        <v>6555.1085599999997</v>
      </c>
      <c r="H1165" s="2">
        <f t="shared" si="23"/>
        <v>0.48999999999978172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7297.76</v>
      </c>
      <c r="D1166" s="1">
        <f>BILANCA!E189</f>
        <v>10492.31</v>
      </c>
      <c r="E1166" s="1">
        <v>0</v>
      </c>
      <c r="F1166" s="1">
        <v>0</v>
      </c>
      <c r="G1166" s="2">
        <f t="shared" si="22"/>
        <v>5175.6755400000002</v>
      </c>
      <c r="H1166" s="2">
        <f t="shared" si="23"/>
        <v>0.5499999999992724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1976211.2499999998</v>
      </c>
      <c r="D1214" s="1">
        <f>BILANCA!E237</f>
        <v>2451514.39</v>
      </c>
      <c r="E1214" s="1">
        <v>0</v>
      </c>
      <c r="F1214" s="1">
        <v>0</v>
      </c>
      <c r="G1214" s="2">
        <f t="shared" si="22"/>
        <v>1589104.4469300001</v>
      </c>
      <c r="H1214" s="2">
        <f t="shared" si="23"/>
        <v>0.63999999989755452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1709243.47</v>
      </c>
      <c r="D1215" s="1">
        <f>BILANCA!E238</f>
        <v>1789880.74</v>
      </c>
      <c r="E1215" s="1">
        <v>0</v>
      </c>
      <c r="F1215" s="1">
        <v>0</v>
      </c>
      <c r="G1215" s="2">
        <f t="shared" si="22"/>
        <v>1227049.1484000001</v>
      </c>
      <c r="H1215" s="2">
        <f t="shared" si="23"/>
        <v>0.72999999998137355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1709243.47</v>
      </c>
      <c r="D1216" s="1">
        <f>BILANCA!E239</f>
        <v>1789880.74</v>
      </c>
      <c r="E1216" s="1">
        <v>0</v>
      </c>
      <c r="F1216" s="1">
        <v>0</v>
      </c>
      <c r="G1216" s="2">
        <f t="shared" si="22"/>
        <v>1232338.15335</v>
      </c>
      <c r="H1216" s="2">
        <f t="shared" si="23"/>
        <v>0.72999999998137355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1709243.47</v>
      </c>
      <c r="D1217" s="1">
        <f>BILANCA!E240</f>
        <v>1789880.74</v>
      </c>
      <c r="E1217" s="1">
        <v>0</v>
      </c>
      <c r="F1217" s="1">
        <v>0</v>
      </c>
      <c r="G1217" s="2">
        <f t="shared" si="22"/>
        <v>1237627.1583000002</v>
      </c>
      <c r="H1217" s="2">
        <f t="shared" si="23"/>
        <v>0.72999999998137355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246997.37</v>
      </c>
      <c r="D1222" s="1">
        <f>BILANCA!E245</f>
        <v>637131.74</v>
      </c>
      <c r="E1222" s="1">
        <v>0</v>
      </c>
      <c r="F1222" s="1">
        <v>0</v>
      </c>
      <c r="G1222" s="2">
        <f t="shared" si="22"/>
        <v>363581.34314999997</v>
      </c>
      <c r="H1222" s="2">
        <f t="shared" si="23"/>
        <v>0.63000000000465661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371729</v>
      </c>
      <c r="D1223" s="1">
        <f>BILANCA!E246</f>
        <v>907237.39</v>
      </c>
      <c r="E1223" s="1">
        <v>0</v>
      </c>
      <c r="F1223" s="1">
        <v>0</v>
      </c>
      <c r="G1223" s="2">
        <f t="shared" si="22"/>
        <v>524688.90720000002</v>
      </c>
      <c r="H1223" s="2">
        <f t="shared" si="23"/>
        <v>0.39000000001396984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371729</v>
      </c>
      <c r="D1224" s="1">
        <f>BILANCA!E247</f>
        <v>907237.39</v>
      </c>
      <c r="E1224" s="1">
        <v>0</v>
      </c>
      <c r="F1224" s="1">
        <v>0</v>
      </c>
      <c r="G1224" s="2">
        <f t="shared" si="22"/>
        <v>526875.11098</v>
      </c>
      <c r="H1224" s="2">
        <f t="shared" si="23"/>
        <v>0.39000000001396984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124731.63</v>
      </c>
      <c r="D1227" s="1">
        <f>BILANCA!E250</f>
        <v>270105.65000000002</v>
      </c>
      <c r="E1227" s="1">
        <v>0</v>
      </c>
      <c r="F1227" s="1">
        <v>0</v>
      </c>
      <c r="G1227" s="2">
        <f t="shared" si="22"/>
        <v>162246.07492000001</v>
      </c>
      <c r="H1227" s="2">
        <f t="shared" si="23"/>
        <v>0.71999999997206032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124731.63</v>
      </c>
      <c r="D1229" s="1">
        <f>BILANCA!E252</f>
        <v>270105.65000000002</v>
      </c>
      <c r="E1229" s="1">
        <v>0</v>
      </c>
      <c r="F1229" s="1">
        <v>0</v>
      </c>
      <c r="G1229" s="2">
        <f t="shared" si="22"/>
        <v>163575.96077999999</v>
      </c>
      <c r="H1229" s="2">
        <f t="shared" si="23"/>
        <v>0.71999999997206032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19970.41</v>
      </c>
      <c r="D1232" s="1">
        <f>BILANCA!E255</f>
        <v>24501.91</v>
      </c>
      <c r="E1232" s="1">
        <v>0</v>
      </c>
      <c r="F1232" s="1">
        <v>0</v>
      </c>
      <c r="G1232" s="2">
        <f t="shared" si="22"/>
        <v>17174.583269999999</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64591.25</v>
      </c>
      <c r="D1240" s="1">
        <f>BILANCA!E264</f>
        <v>58564</v>
      </c>
      <c r="E1240" s="1">
        <v>0</v>
      </c>
      <c r="F1240" s="1">
        <v>0</v>
      </c>
      <c r="G1240" s="2">
        <f t="shared" si="22"/>
        <v>46701.847250000006</v>
      </c>
      <c r="H1240" s="2">
        <f t="shared" si="23"/>
        <v>0.25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3383.18</v>
      </c>
      <c r="D1241" s="1">
        <f>BILANCA!E265</f>
        <v>14583.74</v>
      </c>
      <c r="E1241" s="1">
        <v>0</v>
      </c>
      <c r="F1241" s="1">
        <v>0</v>
      </c>
      <c r="G1241" s="2">
        <f t="shared" si="22"/>
        <v>8398.0702799999999</v>
      </c>
      <c r="H1241" s="2">
        <f t="shared" si="23"/>
        <v>0.44000000000005457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6374.63</v>
      </c>
      <c r="D1244" s="1">
        <f>BILANCA!E268</f>
        <v>2047.84</v>
      </c>
      <c r="E1244" s="1">
        <v>0</v>
      </c>
      <c r="F1244" s="1">
        <v>0</v>
      </c>
      <c r="G1244" s="2">
        <f t="shared" si="24"/>
        <v>2732.7509099999997</v>
      </c>
      <c r="H1244" s="2">
        <f t="shared" si="23"/>
        <v>0.52999999999997272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130282.99</v>
      </c>
      <c r="D1264" s="1">
        <f>BILANCA!E288</f>
        <v>162829.31</v>
      </c>
      <c r="E1264" s="1">
        <v>0</v>
      </c>
      <c r="F1264" s="1">
        <v>0</v>
      </c>
      <c r="G1264" s="2">
        <f t="shared" si="24"/>
        <v>128119.59241000001</v>
      </c>
      <c r="H1264" s="2">
        <f t="shared" si="23"/>
        <v>0.319999999992433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7297.76</v>
      </c>
      <c r="D1266" s="1">
        <f>BILANCA!E290</f>
        <v>10492.31</v>
      </c>
      <c r="E1266" s="1">
        <v>0</v>
      </c>
      <c r="F1266" s="1">
        <v>0</v>
      </c>
      <c r="G1266" s="2">
        <f t="shared" si="24"/>
        <v>8003.9135399999996</v>
      </c>
      <c r="H1266" s="2">
        <f t="shared" si="23"/>
        <v>0.5499999999992724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5606.58</v>
      </c>
      <c r="D1278" s="1">
        <f>BILANCA!E302</f>
        <v>2850.84</v>
      </c>
      <c r="E1278" s="1">
        <v>0</v>
      </c>
      <c r="F1278" s="1">
        <v>0</v>
      </c>
      <c r="G1278" s="2">
        <f t="shared" si="24"/>
        <v>3335.9366999999997</v>
      </c>
      <c r="H1278" s="2">
        <f t="shared" si="23"/>
        <v>0.57999999999992724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2176117.4</v>
      </c>
      <c r="D1299" s="6">
        <f>'RAS-funkcijski'!E5</f>
        <v>2211959.6800000002</v>
      </c>
      <c r="E1299" s="6">
        <v>0</v>
      </c>
      <c r="F1299" s="6">
        <v>0</v>
      </c>
      <c r="G1299" s="7">
        <f t="shared" si="24"/>
        <v>6600.0367600000009</v>
      </c>
      <c r="H1299" s="7">
        <f t="shared" si="23"/>
        <v>0.71999999973922968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2176117.4</v>
      </c>
      <c r="D1312" s="1">
        <f>'RAS-funkcijski'!E18</f>
        <v>2211959.6800000002</v>
      </c>
      <c r="E1312" s="1">
        <v>0</v>
      </c>
      <c r="F1312" s="1">
        <v>0</v>
      </c>
      <c r="G1312" s="2">
        <f t="shared" si="24"/>
        <v>92400.514640000009</v>
      </c>
      <c r="H1312" s="2">
        <f t="shared" si="23"/>
        <v>0.71999999973922968</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2176117.4</v>
      </c>
      <c r="D1435" s="13">
        <f>'RAS-funkcijski'!E141</f>
        <v>2211959.6800000002</v>
      </c>
      <c r="E1435" s="13">
        <v>0</v>
      </c>
      <c r="F1435" s="13">
        <v>0</v>
      </c>
      <c r="G1435" s="14">
        <f t="shared" si="24"/>
        <v>904205.03612000006</v>
      </c>
      <c r="H1435" s="14">
        <f t="shared" si="27"/>
        <v>0.71999999973922968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137580.74</v>
      </c>
      <c r="D1480" s="6"/>
      <c r="E1480" s="6">
        <v>0</v>
      </c>
      <c r="F1480" s="6">
        <v>0</v>
      </c>
      <c r="G1480" s="7">
        <f t="shared" ref="G1480:G1580" si="34">B1480/1000*C1480</f>
        <v>137.58073999999999</v>
      </c>
      <c r="H1480" s="7">
        <f t="shared" ref="H1480:H1580" si="35">ABS(C1480-ROUND(C1480,0))</f>
        <v>0.26000000000931323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2293668.7599999998</v>
      </c>
      <c r="D1481" s="1">
        <v>0</v>
      </c>
      <c r="E1481" s="1">
        <v>0</v>
      </c>
      <c r="F1481" s="1">
        <v>0</v>
      </c>
      <c r="G1481" s="2">
        <f t="shared" si="34"/>
        <v>4587.33752</v>
      </c>
      <c r="H1481" s="2">
        <f t="shared" si="35"/>
        <v>0.24000000022351742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9504.2099999999991</v>
      </c>
      <c r="D1482" s="1">
        <v>0</v>
      </c>
      <c r="E1482" s="1">
        <v>0</v>
      </c>
      <c r="F1482" s="1">
        <v>0</v>
      </c>
      <c r="G1482" s="2">
        <f t="shared" si="34"/>
        <v>28.512629999999998</v>
      </c>
      <c r="H1482" s="2">
        <f t="shared" si="35"/>
        <v>0.20999999999912689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2180971.96</v>
      </c>
      <c r="D1483" s="1">
        <v>0</v>
      </c>
      <c r="E1483" s="1">
        <v>0</v>
      </c>
      <c r="F1483" s="1">
        <v>0</v>
      </c>
      <c r="G1483" s="2">
        <f t="shared" si="34"/>
        <v>8723.8878399999994</v>
      </c>
      <c r="H1483" s="2">
        <f t="shared" si="35"/>
        <v>4.0000000037252903E-2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1560679.48</v>
      </c>
      <c r="D1484" s="1">
        <v>0</v>
      </c>
      <c r="E1484" s="1">
        <v>0</v>
      </c>
      <c r="F1484" s="1">
        <v>0</v>
      </c>
      <c r="G1484" s="2">
        <f t="shared" si="34"/>
        <v>7803.3973999999998</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482540.93</v>
      </c>
      <c r="D1485" s="1">
        <v>0</v>
      </c>
      <c r="E1485" s="1">
        <v>0</v>
      </c>
      <c r="F1485" s="1">
        <v>0</v>
      </c>
      <c r="G1485" s="2">
        <f t="shared" si="34"/>
        <v>2895.2455800000002</v>
      </c>
      <c r="H1485" s="2">
        <f t="shared" si="35"/>
        <v>7.0000000006984919E-2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137751.54999999999</v>
      </c>
      <c r="D1491" s="1">
        <v>0</v>
      </c>
      <c r="E1491" s="1">
        <v>0</v>
      </c>
      <c r="F1491" s="1">
        <v>0</v>
      </c>
      <c r="G1491" s="2">
        <f t="shared" si="34"/>
        <v>1653.0185999999999</v>
      </c>
      <c r="H1491" s="2">
        <f t="shared" si="35"/>
        <v>0.45000000001164153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103192.59</v>
      </c>
      <c r="D1492" s="1">
        <v>0</v>
      </c>
      <c r="E1492" s="1">
        <v>0</v>
      </c>
      <c r="F1492" s="1">
        <v>0</v>
      </c>
      <c r="G1492" s="2">
        <f t="shared" si="34"/>
        <v>1341.5036699999998</v>
      </c>
      <c r="H1492" s="2">
        <f t="shared" si="35"/>
        <v>0.41000000000349246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2257927.89</v>
      </c>
      <c r="D1499" s="1">
        <v>0</v>
      </c>
      <c r="E1499" s="1">
        <v>0</v>
      </c>
      <c r="F1499" s="1">
        <v>0</v>
      </c>
      <c r="G1499" s="2">
        <f t="shared" si="34"/>
        <v>45158.557800000002</v>
      </c>
      <c r="H1499" s="2">
        <f t="shared" si="35"/>
        <v>0.10999999986961484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15563.54</v>
      </c>
      <c r="D1500" s="1">
        <v>0</v>
      </c>
      <c r="E1500" s="1">
        <v>0</v>
      </c>
      <c r="F1500" s="1">
        <v>0</v>
      </c>
      <c r="G1500" s="2">
        <f t="shared" si="34"/>
        <v>326.83434000000005</v>
      </c>
      <c r="H1500" s="2">
        <f t="shared" si="35"/>
        <v>0.45999999999912689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2142366.31</v>
      </c>
      <c r="D1501" s="1">
        <v>0</v>
      </c>
      <c r="E1501" s="1">
        <v>0</v>
      </c>
      <c r="F1501" s="1">
        <v>0</v>
      </c>
      <c r="G1501" s="2">
        <f t="shared" si="34"/>
        <v>47132.058819999998</v>
      </c>
      <c r="H1501" s="2">
        <f t="shared" si="35"/>
        <v>0.31000000005587935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1539361.08</v>
      </c>
      <c r="D1502" s="1">
        <v>0</v>
      </c>
      <c r="E1502" s="1">
        <v>0</v>
      </c>
      <c r="F1502" s="1">
        <v>0</v>
      </c>
      <c r="G1502" s="2">
        <f t="shared" si="34"/>
        <v>35405.304840000004</v>
      </c>
      <c r="H1502" s="2">
        <f t="shared" si="35"/>
        <v>8.0000000074505806E-2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464892.05</v>
      </c>
      <c r="D1503" s="1">
        <v>0</v>
      </c>
      <c r="E1503" s="1">
        <v>0</v>
      </c>
      <c r="F1503" s="1">
        <v>0</v>
      </c>
      <c r="G1503" s="2">
        <f t="shared" si="34"/>
        <v>11157.4092</v>
      </c>
      <c r="H1503" s="2">
        <f t="shared" si="35"/>
        <v>4.9999999988358468E-2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138113.18</v>
      </c>
      <c r="D1509" s="1">
        <v>0</v>
      </c>
      <c r="E1509" s="1">
        <v>0</v>
      </c>
      <c r="F1509" s="1">
        <v>0</v>
      </c>
      <c r="G1509" s="2">
        <f t="shared" si="34"/>
        <v>4143.3953999999994</v>
      </c>
      <c r="H1509" s="2">
        <f t="shared" si="35"/>
        <v>0.17999999999301508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99998.04</v>
      </c>
      <c r="D1510" s="1">
        <v>0</v>
      </c>
      <c r="E1510" s="1">
        <v>0</v>
      </c>
      <c r="F1510" s="1">
        <v>0</v>
      </c>
      <c r="G1510" s="2">
        <f t="shared" si="34"/>
        <v>3099.9392399999997</v>
      </c>
      <c r="H1510" s="2">
        <f t="shared" si="35"/>
        <v>3.9999999993597157E-2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173321.60999999987</v>
      </c>
      <c r="D1517" s="1">
        <v>0</v>
      </c>
      <c r="E1517" s="1">
        <v>0</v>
      </c>
      <c r="F1517" s="1">
        <v>0</v>
      </c>
      <c r="G1517" s="2">
        <f t="shared" si="34"/>
        <v>6586.221179999995</v>
      </c>
      <c r="H1517" s="2">
        <f t="shared" si="35"/>
        <v>0.39000000013038516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173321.61</v>
      </c>
      <c r="D1576" s="1">
        <v>0</v>
      </c>
      <c r="E1576" s="1">
        <v>0</v>
      </c>
      <c r="F1576" s="1">
        <v>0</v>
      </c>
      <c r="G1576" s="2">
        <f t="shared" si="34"/>
        <v>16812.196169999999</v>
      </c>
      <c r="H1576" s="2">
        <f t="shared" si="35"/>
        <v>0.39000000001396984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4350.83</v>
      </c>
      <c r="D1577" s="1">
        <v>0</v>
      </c>
      <c r="E1577" s="1">
        <v>0</v>
      </c>
      <c r="F1577" s="1">
        <v>0</v>
      </c>
      <c r="G1577" s="2">
        <f t="shared" si="34"/>
        <v>426.38134000000002</v>
      </c>
      <c r="H1577" s="2">
        <f t="shared" si="35"/>
        <v>0.17000000000007276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158478.47</v>
      </c>
      <c r="D1578" s="1">
        <v>0</v>
      </c>
      <c r="E1578" s="1">
        <v>0</v>
      </c>
      <c r="F1578" s="1">
        <v>0</v>
      </c>
      <c r="G1578" s="2">
        <f t="shared" si="34"/>
        <v>15689.368530000002</v>
      </c>
      <c r="H1578" s="2">
        <f t="shared" si="35"/>
        <v>0.47000000000116415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10492.31</v>
      </c>
      <c r="D1579" s="1">
        <v>0</v>
      </c>
      <c r="E1579" s="1">
        <v>0</v>
      </c>
      <c r="F1579" s="1">
        <v>0</v>
      </c>
      <c r="G1579" s="2">
        <f t="shared" si="34"/>
        <v>1049.231</v>
      </c>
      <c r="H1579" s="2">
        <f t="shared" si="35"/>
        <v>0.30999999999949068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3025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2180729.56</v>
      </c>
      <c r="I16" s="170">
        <f>'PR-RAS'!E6</f>
        <v>2592537.98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2050902.12</v>
      </c>
      <c r="I17" s="170">
        <f>'PR-RAS'!E151</f>
        <v>1932297.9900000002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246997.37000000029</v>
      </c>
      <c r="I18" s="170">
        <f>'PR-RAS'!E645</f>
        <v>637131.73999999987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1709243.5199999996</v>
      </c>
      <c r="I20" s="173">
        <f>BILANCA!E7</f>
        <v>1789880.7299999995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404548.48</v>
      </c>
      <c r="I21" s="175">
        <f>BILANCA!E68</f>
        <v>834955.27999999991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137580.75</v>
      </c>
      <c r="I22" s="175">
        <f>BILANCA!E176</f>
        <v>173321.62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1976211.2499999998</v>
      </c>
      <c r="I23" s="177">
        <f>BILANCA!E237</f>
        <v>2451514.39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2176117.4</v>
      </c>
      <c r="I24" s="173">
        <f>'RAS-funkcijski'!E5</f>
        <v>2211959.6800000002</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2176117.4</v>
      </c>
      <c r="I28" s="179">
        <f>'RAS-funkcijski'!E141</f>
        <v>2211959.6800000002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137580.74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173321.60999999987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173321.61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3" zoomScaleNormal="100" workbookViewId="0">
      <selection activeCell="D645" sqref="D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2180729.56</v>
      </c>
      <c r="E6" s="51">
        <f>E7+E44+E50+E82+E106+E124+E133+E139</f>
        <v>2592537.98</v>
      </c>
      <c r="F6" s="52">
        <f t="shared" ref="F6:F131" si="0">IF(D6&lt;&gt;0,IF(E6/D6&gt;=100,"&gt;&gt;100",E6/D6*100),"-")</f>
        <v>118.88397477402013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738129.75</v>
      </c>
      <c r="E50" s="51">
        <f>E51+E54+E59+E62+E65+E68+E71+E74+E77</f>
        <v>892727.23</v>
      </c>
      <c r="F50" s="52">
        <f t="shared" si="0"/>
        <v>120.94448570864404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153849.78</v>
      </c>
      <c r="E54" s="51">
        <f t="shared" si="11"/>
        <v>341213.7</v>
      </c>
      <c r="F54" s="52">
        <f t="shared" si="0"/>
        <v>221.78367755871994</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153849.78</v>
      </c>
      <c r="E57" s="242">
        <v>277649.7</v>
      </c>
      <c r="F57" s="52">
        <f t="shared" si="0"/>
        <v>180.46805136802925</v>
      </c>
    </row>
    <row r="58" spans="1:6" ht="12.75" customHeight="1" x14ac:dyDescent="0.2">
      <c r="A58" s="53">
        <v>6324</v>
      </c>
      <c r="B58" s="86" t="s">
        <v>162</v>
      </c>
      <c r="C58" s="50" t="s">
        <v>163</v>
      </c>
      <c r="D58" s="242">
        <v>0</v>
      </c>
      <c r="E58" s="242">
        <v>63564</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15926.74</v>
      </c>
      <c r="E68" s="51">
        <f t="shared" si="15"/>
        <v>22562.880000000001</v>
      </c>
      <c r="F68" s="52">
        <f t="shared" si="0"/>
        <v>141.66665620208531</v>
      </c>
    </row>
    <row r="69" spans="1:6" ht="12.75" customHeight="1" x14ac:dyDescent="0.2">
      <c r="A69" s="53" t="s">
        <v>184</v>
      </c>
      <c r="B69" s="85" t="s">
        <v>185</v>
      </c>
      <c r="C69" s="50" t="s">
        <v>184</v>
      </c>
      <c r="D69" s="242">
        <v>15926.74</v>
      </c>
      <c r="E69" s="242">
        <v>22562.880000000001</v>
      </c>
      <c r="F69" s="52">
        <f t="shared" si="0"/>
        <v>141.66665620208531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56620.2</v>
      </c>
      <c r="E74" s="51">
        <f t="shared" si="17"/>
        <v>31818.57</v>
      </c>
      <c r="F74" s="52">
        <f t="shared" si="0"/>
        <v>56.196498776055194</v>
      </c>
    </row>
    <row r="75" spans="1:6" ht="12.75" customHeight="1" x14ac:dyDescent="0.2">
      <c r="A75" s="53" t="s">
        <v>196</v>
      </c>
      <c r="B75" s="85" t="s">
        <v>197</v>
      </c>
      <c r="C75" s="50" t="s">
        <v>196</v>
      </c>
      <c r="D75" s="242">
        <v>56620.2</v>
      </c>
      <c r="E75" s="242">
        <v>31818.57</v>
      </c>
      <c r="F75" s="52">
        <f t="shared" si="0"/>
        <v>56.196498776055194</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511733.03</v>
      </c>
      <c r="E77" s="51">
        <f t="shared" si="18"/>
        <v>497132.08</v>
      </c>
      <c r="F77" s="52">
        <f t="shared" si="0"/>
        <v>97.146764202420158</v>
      </c>
    </row>
    <row r="78" spans="1:6" ht="12.75" customHeight="1" x14ac:dyDescent="0.2">
      <c r="A78" s="53">
        <v>6391</v>
      </c>
      <c r="B78" s="85" t="s">
        <v>202</v>
      </c>
      <c r="C78" s="50" t="s">
        <v>203</v>
      </c>
      <c r="D78" s="242">
        <v>233791.01</v>
      </c>
      <c r="E78" s="242">
        <v>385397.45</v>
      </c>
      <c r="F78" s="52">
        <f t="shared" si="0"/>
        <v>164.84699304733746</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277694.53000000003</v>
      </c>
      <c r="E80" s="242">
        <v>111734.63</v>
      </c>
      <c r="F80" s="52">
        <f t="shared" si="0"/>
        <v>40.236525364759615</v>
      </c>
    </row>
    <row r="81" spans="1:6" ht="24" x14ac:dyDescent="0.2">
      <c r="A81" s="53">
        <v>6394</v>
      </c>
      <c r="B81" s="85" t="s">
        <v>208</v>
      </c>
      <c r="C81" s="50" t="s">
        <v>209</v>
      </c>
      <c r="D81" s="242">
        <v>247.49</v>
      </c>
      <c r="E81" s="242"/>
      <c r="F81" s="52">
        <f t="shared" si="0"/>
        <v>0</v>
      </c>
    </row>
    <row r="82" spans="1:6" ht="12.75" customHeight="1" x14ac:dyDescent="0.2">
      <c r="A82" s="53">
        <v>64</v>
      </c>
      <c r="B82" s="85" t="s">
        <v>210</v>
      </c>
      <c r="C82" s="50" t="s">
        <v>211</v>
      </c>
      <c r="D82" s="51">
        <f t="shared" ref="D82:E82" si="19">D83+D91+D98</f>
        <v>7.05</v>
      </c>
      <c r="E82" s="51">
        <f t="shared" si="19"/>
        <v>4.1500000000000004</v>
      </c>
      <c r="F82" s="52">
        <f t="shared" si="0"/>
        <v>58.865248226950364</v>
      </c>
    </row>
    <row r="83" spans="1:6" ht="12.75" customHeight="1" x14ac:dyDescent="0.2">
      <c r="A83" s="53">
        <v>641</v>
      </c>
      <c r="B83" s="85" t="s">
        <v>212</v>
      </c>
      <c r="C83" s="50" t="s">
        <v>213</v>
      </c>
      <c r="D83" s="51">
        <f t="shared" ref="D83:E83" si="20">SUM(D84:D90)</f>
        <v>7.05</v>
      </c>
      <c r="E83" s="51">
        <f t="shared" si="20"/>
        <v>4.1500000000000004</v>
      </c>
      <c r="F83" s="52">
        <f t="shared" si="0"/>
        <v>58.865248226950364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7.05</v>
      </c>
      <c r="E85" s="242">
        <v>4.1500000000000004</v>
      </c>
      <c r="F85" s="52">
        <f t="shared" si="0"/>
        <v>58.865248226950364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33.08</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33.08</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33.08</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121995.94</v>
      </c>
      <c r="E124" s="51">
        <f t="shared" si="27"/>
        <v>131188.74</v>
      </c>
      <c r="F124" s="52">
        <f t="shared" si="0"/>
        <v>107.53533273320406</v>
      </c>
    </row>
    <row r="125" spans="1:6" ht="12.75" customHeight="1" x14ac:dyDescent="0.2">
      <c r="A125" s="53">
        <v>661</v>
      </c>
      <c r="B125" s="86" t="s">
        <v>296</v>
      </c>
      <c r="C125" s="50" t="s">
        <v>297</v>
      </c>
      <c r="D125" s="51">
        <f t="shared" ref="D125:E125" si="28">SUM(D126:D127)</f>
        <v>121995.94</v>
      </c>
      <c r="E125" s="51">
        <f t="shared" si="28"/>
        <v>131188.74</v>
      </c>
      <c r="F125" s="52">
        <f t="shared" si="0"/>
        <v>107.53533273320406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121995.94</v>
      </c>
      <c r="E127" s="242">
        <v>131188.74</v>
      </c>
      <c r="F127" s="52">
        <f t="shared" si="0"/>
        <v>107.53533273320406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1320563.74</v>
      </c>
      <c r="E133" s="51">
        <f t="shared" si="30"/>
        <v>1568617.86</v>
      </c>
      <c r="F133" s="52">
        <f t="shared" ref="F133:F223" si="31">IF(D133&lt;&gt;0,IF(E133/D133&gt;=100,"&gt;&gt;100",E133/D133*100),"-")</f>
        <v>118.78395661537702</v>
      </c>
    </row>
    <row r="134" spans="1:6" ht="24" x14ac:dyDescent="0.2">
      <c r="A134" s="53">
        <v>671</v>
      </c>
      <c r="B134" s="232" t="s">
        <v>314</v>
      </c>
      <c r="C134" s="50" t="s">
        <v>315</v>
      </c>
      <c r="D134" s="51">
        <f t="shared" ref="D134:E134" si="32">SUM(D135:D137)</f>
        <v>1320563.74</v>
      </c>
      <c r="E134" s="51">
        <f t="shared" si="32"/>
        <v>1568617.86</v>
      </c>
      <c r="F134" s="52">
        <f t="shared" si="31"/>
        <v>118.78395661537702</v>
      </c>
    </row>
    <row r="135" spans="1:6" ht="12.75" customHeight="1" x14ac:dyDescent="0.2">
      <c r="A135" s="53">
        <v>6711</v>
      </c>
      <c r="B135" s="85" t="s">
        <v>316</v>
      </c>
      <c r="C135" s="50" t="s">
        <v>317</v>
      </c>
      <c r="D135" s="242">
        <v>1320563.74</v>
      </c>
      <c r="E135" s="242">
        <v>1568617.86</v>
      </c>
      <c r="F135" s="52">
        <f t="shared" si="31"/>
        <v>118.78395661537702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2050902.12</v>
      </c>
      <c r="E151" s="51">
        <f t="shared" si="35"/>
        <v>1932297.9900000002</v>
      </c>
      <c r="F151" s="52">
        <f t="shared" si="31"/>
        <v>94.216977551322643</v>
      </c>
    </row>
    <row r="152" spans="1:6" ht="12.75" customHeight="1" x14ac:dyDescent="0.2">
      <c r="A152" s="53">
        <v>31</v>
      </c>
      <c r="B152" s="85" t="s">
        <v>349</v>
      </c>
      <c r="C152" s="50" t="s">
        <v>350</v>
      </c>
      <c r="D152" s="51">
        <f t="shared" ref="D152:E152" si="36">D153+D158+D159</f>
        <v>1357949.58</v>
      </c>
      <c r="E152" s="51">
        <f t="shared" si="36"/>
        <v>1536981.3800000001</v>
      </c>
      <c r="F152" s="52">
        <f t="shared" si="31"/>
        <v>113.18397992361395</v>
      </c>
    </row>
    <row r="153" spans="1:6" ht="12.75" customHeight="1" x14ac:dyDescent="0.2">
      <c r="A153" s="53">
        <v>311</v>
      </c>
      <c r="B153" s="85" t="s">
        <v>351</v>
      </c>
      <c r="C153" s="50" t="s">
        <v>352</v>
      </c>
      <c r="D153" s="51">
        <f t="shared" ref="D153:E153" si="37">SUM(D154:D157)</f>
        <v>1119948.3600000001</v>
      </c>
      <c r="E153" s="51">
        <f t="shared" si="37"/>
        <v>1266414.71</v>
      </c>
      <c r="F153" s="52">
        <f t="shared" si="31"/>
        <v>113.07795566574157</v>
      </c>
    </row>
    <row r="154" spans="1:6" ht="12.75" customHeight="1" x14ac:dyDescent="0.2">
      <c r="A154" s="53">
        <v>3111</v>
      </c>
      <c r="B154" s="85" t="s">
        <v>353</v>
      </c>
      <c r="C154" s="50" t="s">
        <v>354</v>
      </c>
      <c r="D154" s="242">
        <v>1113608.8700000001</v>
      </c>
      <c r="E154" s="242">
        <v>1260751.29</v>
      </c>
      <c r="F154" s="52">
        <f t="shared" si="31"/>
        <v>113.21311494223281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6339.49</v>
      </c>
      <c r="E157" s="242">
        <v>5663.42</v>
      </c>
      <c r="F157" s="52">
        <f t="shared" si="31"/>
        <v>89.335577467588095</v>
      </c>
    </row>
    <row r="158" spans="1:6" ht="12.75" customHeight="1" x14ac:dyDescent="0.2">
      <c r="A158" s="53">
        <v>312</v>
      </c>
      <c r="B158" s="85" t="s">
        <v>361</v>
      </c>
      <c r="C158" s="50" t="s">
        <v>362</v>
      </c>
      <c r="D158" s="242">
        <v>53093.919999999998</v>
      </c>
      <c r="E158" s="242">
        <v>61583.12</v>
      </c>
      <c r="F158" s="52">
        <f t="shared" si="31"/>
        <v>115.98902473202206</v>
      </c>
    </row>
    <row r="159" spans="1:6" ht="12.75" customHeight="1" x14ac:dyDescent="0.2">
      <c r="A159" s="53">
        <v>313</v>
      </c>
      <c r="B159" s="85" t="s">
        <v>363</v>
      </c>
      <c r="C159" s="50" t="s">
        <v>364</v>
      </c>
      <c r="D159" s="51">
        <f t="shared" ref="D159:E159" si="38">SUM(D160:D162)</f>
        <v>184907.3</v>
      </c>
      <c r="E159" s="51">
        <f t="shared" si="38"/>
        <v>208983.55</v>
      </c>
      <c r="F159" s="52">
        <f t="shared" si="31"/>
        <v>113.02071362244757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184907.3</v>
      </c>
      <c r="E161" s="242">
        <v>208923.37</v>
      </c>
      <c r="F161" s="52">
        <f t="shared" si="31"/>
        <v>112.98816758451397</v>
      </c>
    </row>
    <row r="162" spans="1:6" ht="12.75" customHeight="1" x14ac:dyDescent="0.2">
      <c r="A162" s="53">
        <v>3133</v>
      </c>
      <c r="B162" s="85" t="s">
        <v>368</v>
      </c>
      <c r="C162" s="50" t="s">
        <v>369</v>
      </c>
      <c r="D162" s="242">
        <v>0</v>
      </c>
      <c r="E162" s="242">
        <v>60.18</v>
      </c>
      <c r="F162" s="52" t="str">
        <f t="shared" si="31"/>
        <v>-</v>
      </c>
    </row>
    <row r="163" spans="1:6" ht="12.75" customHeight="1" x14ac:dyDescent="0.2">
      <c r="A163" s="53">
        <v>32</v>
      </c>
      <c r="B163" s="85" t="s">
        <v>370</v>
      </c>
      <c r="C163" s="50" t="s">
        <v>371</v>
      </c>
      <c r="D163" s="51">
        <f t="shared" ref="D163:E163" si="39">D164+D169+D177+D187+D188</f>
        <v>649936.53999999992</v>
      </c>
      <c r="E163" s="51">
        <f t="shared" si="39"/>
        <v>386801.87000000005</v>
      </c>
      <c r="F163" s="52">
        <f t="shared" si="31"/>
        <v>59.513790377134377</v>
      </c>
    </row>
    <row r="164" spans="1:6" ht="12.75" customHeight="1" x14ac:dyDescent="0.2">
      <c r="A164" s="53">
        <v>321</v>
      </c>
      <c r="B164" s="85" t="s">
        <v>372</v>
      </c>
      <c r="C164" s="50" t="s">
        <v>373</v>
      </c>
      <c r="D164" s="51">
        <f t="shared" ref="D164:E164" si="40">SUM(D165:D168)</f>
        <v>148572.38999999998</v>
      </c>
      <c r="E164" s="51">
        <f t="shared" si="40"/>
        <v>95154.71</v>
      </c>
      <c r="F164" s="52">
        <f t="shared" si="31"/>
        <v>64.046024971396108</v>
      </c>
    </row>
    <row r="165" spans="1:6" ht="12.75" customHeight="1" x14ac:dyDescent="0.2">
      <c r="A165" s="53">
        <v>3211</v>
      </c>
      <c r="B165" s="85" t="s">
        <v>374</v>
      </c>
      <c r="C165" s="50" t="s">
        <v>375</v>
      </c>
      <c r="D165" s="242">
        <v>81159.399999999994</v>
      </c>
      <c r="E165" s="242">
        <v>43074.33</v>
      </c>
      <c r="F165" s="52">
        <f t="shared" si="31"/>
        <v>53.073741304149614</v>
      </c>
    </row>
    <row r="166" spans="1:6" ht="12.75" customHeight="1" x14ac:dyDescent="0.2">
      <c r="A166" s="53">
        <v>3212</v>
      </c>
      <c r="B166" s="85" t="s">
        <v>376</v>
      </c>
      <c r="C166" s="50" t="s">
        <v>377</v>
      </c>
      <c r="D166" s="242">
        <v>25579.65</v>
      </c>
      <c r="E166" s="242">
        <v>21558.89</v>
      </c>
      <c r="F166" s="52">
        <f t="shared" si="31"/>
        <v>84.281411199918679</v>
      </c>
    </row>
    <row r="167" spans="1:6" ht="12.75" customHeight="1" x14ac:dyDescent="0.2">
      <c r="A167" s="53">
        <v>3213</v>
      </c>
      <c r="B167" s="85" t="s">
        <v>378</v>
      </c>
      <c r="C167" s="50" t="s">
        <v>379</v>
      </c>
      <c r="D167" s="242">
        <v>19994.73</v>
      </c>
      <c r="E167" s="242">
        <v>8258.2199999999993</v>
      </c>
      <c r="F167" s="52">
        <f t="shared" si="31"/>
        <v>41.301983072539613</v>
      </c>
    </row>
    <row r="168" spans="1:6" ht="12.75" customHeight="1" x14ac:dyDescent="0.2">
      <c r="A168" s="53">
        <v>3214</v>
      </c>
      <c r="B168" s="85" t="s">
        <v>380</v>
      </c>
      <c r="C168" s="50" t="s">
        <v>381</v>
      </c>
      <c r="D168" s="242">
        <v>21838.61</v>
      </c>
      <c r="E168" s="242">
        <v>22263.27</v>
      </c>
      <c r="F168" s="52">
        <f t="shared" si="31"/>
        <v>101.94453767890906</v>
      </c>
    </row>
    <row r="169" spans="1:6" ht="12.75" customHeight="1" x14ac:dyDescent="0.2">
      <c r="A169" s="53">
        <v>322</v>
      </c>
      <c r="B169" s="85" t="s">
        <v>382</v>
      </c>
      <c r="C169" s="50" t="s">
        <v>383</v>
      </c>
      <c r="D169" s="51">
        <f t="shared" ref="D169:E169" si="41">SUM(D170:D176)</f>
        <v>208236.27999999997</v>
      </c>
      <c r="E169" s="51">
        <f t="shared" si="41"/>
        <v>117105.51</v>
      </c>
      <c r="F169" s="52">
        <f t="shared" si="31"/>
        <v>56.236843070765588</v>
      </c>
    </row>
    <row r="170" spans="1:6" ht="12.75" customHeight="1" x14ac:dyDescent="0.2">
      <c r="A170" s="53">
        <v>3221</v>
      </c>
      <c r="B170" s="85" t="s">
        <v>384</v>
      </c>
      <c r="C170" s="50" t="s">
        <v>385</v>
      </c>
      <c r="D170" s="242">
        <v>134601.06</v>
      </c>
      <c r="E170" s="242">
        <v>63620.83</v>
      </c>
      <c r="F170" s="52">
        <f t="shared" si="31"/>
        <v>47.266217665744982</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57357.919999999998</v>
      </c>
      <c r="E172" s="242">
        <v>38960.629999999997</v>
      </c>
      <c r="F172" s="52">
        <f t="shared" si="31"/>
        <v>67.925458245347798</v>
      </c>
    </row>
    <row r="173" spans="1:6" ht="12.75" customHeight="1" x14ac:dyDescent="0.2">
      <c r="A173" s="53">
        <v>3224</v>
      </c>
      <c r="B173" s="85" t="s">
        <v>390</v>
      </c>
      <c r="C173" s="50" t="s">
        <v>391</v>
      </c>
      <c r="D173" s="242">
        <v>8927.86</v>
      </c>
      <c r="E173" s="242">
        <v>10905.26</v>
      </c>
      <c r="F173" s="52">
        <f t="shared" si="31"/>
        <v>122.14864480401798</v>
      </c>
    </row>
    <row r="174" spans="1:6" ht="12.75" customHeight="1" x14ac:dyDescent="0.2">
      <c r="A174" s="53">
        <v>3225</v>
      </c>
      <c r="B174" s="85" t="s">
        <v>392</v>
      </c>
      <c r="C174" s="50" t="s">
        <v>393</v>
      </c>
      <c r="D174" s="242">
        <v>4218.3500000000004</v>
      </c>
      <c r="E174" s="242">
        <v>3173.32</v>
      </c>
      <c r="F174" s="52">
        <f t="shared" si="31"/>
        <v>75.22656963030569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3131.09</v>
      </c>
      <c r="E176" s="242">
        <v>445.47</v>
      </c>
      <c r="F176" s="52">
        <f t="shared" si="31"/>
        <v>14.227313810845423</v>
      </c>
    </row>
    <row r="177" spans="1:6" ht="12.75" customHeight="1" x14ac:dyDescent="0.2">
      <c r="A177" s="53">
        <v>323</v>
      </c>
      <c r="B177" s="85" t="s">
        <v>398</v>
      </c>
      <c r="C177" s="50" t="s">
        <v>399</v>
      </c>
      <c r="D177" s="51">
        <f t="shared" ref="D177:E177" si="42">SUM(D178:D186)</f>
        <v>277948.78999999998</v>
      </c>
      <c r="E177" s="51">
        <f t="shared" si="42"/>
        <v>155757.51000000004</v>
      </c>
      <c r="F177" s="52">
        <f t="shared" si="31"/>
        <v>56.038204015926837</v>
      </c>
    </row>
    <row r="178" spans="1:6" ht="12.75" customHeight="1" x14ac:dyDescent="0.2">
      <c r="A178" s="53">
        <v>3231</v>
      </c>
      <c r="B178" s="85" t="s">
        <v>400</v>
      </c>
      <c r="C178" s="50" t="s">
        <v>401</v>
      </c>
      <c r="D178" s="242">
        <v>10126.76</v>
      </c>
      <c r="E178" s="242">
        <v>9862.49</v>
      </c>
      <c r="F178" s="52">
        <f t="shared" si="31"/>
        <v>97.390379548838908</v>
      </c>
    </row>
    <row r="179" spans="1:6" ht="12.75" customHeight="1" x14ac:dyDescent="0.2">
      <c r="A179" s="53">
        <v>3232</v>
      </c>
      <c r="B179" s="85" t="s">
        <v>402</v>
      </c>
      <c r="C179" s="50" t="s">
        <v>403</v>
      </c>
      <c r="D179" s="242">
        <v>54384.95</v>
      </c>
      <c r="E179" s="242">
        <v>30456.02</v>
      </c>
      <c r="F179" s="52">
        <f t="shared" si="31"/>
        <v>56.000823757307863</v>
      </c>
    </row>
    <row r="180" spans="1:6" ht="12.75" customHeight="1" x14ac:dyDescent="0.2">
      <c r="A180" s="53">
        <v>3233</v>
      </c>
      <c r="B180" s="85" t="s">
        <v>404</v>
      </c>
      <c r="C180" s="50" t="s">
        <v>405</v>
      </c>
      <c r="D180" s="242">
        <v>5335.02</v>
      </c>
      <c r="E180" s="242">
        <v>4018.64</v>
      </c>
      <c r="F180" s="52">
        <f t="shared" si="31"/>
        <v>75.325678254252082</v>
      </c>
    </row>
    <row r="181" spans="1:6" ht="12.75" customHeight="1" x14ac:dyDescent="0.2">
      <c r="A181" s="53">
        <v>3234</v>
      </c>
      <c r="B181" s="85" t="s">
        <v>406</v>
      </c>
      <c r="C181" s="50" t="s">
        <v>407</v>
      </c>
      <c r="D181" s="242">
        <v>21320.240000000002</v>
      </c>
      <c r="E181" s="242">
        <v>17801.09</v>
      </c>
      <c r="F181" s="52">
        <f t="shared" si="31"/>
        <v>83.49385372772538</v>
      </c>
    </row>
    <row r="182" spans="1:6" ht="12.75" customHeight="1" x14ac:dyDescent="0.2">
      <c r="A182" s="53">
        <v>3235</v>
      </c>
      <c r="B182" s="85" t="s">
        <v>408</v>
      </c>
      <c r="C182" s="50" t="s">
        <v>409</v>
      </c>
      <c r="D182" s="242">
        <v>8106.42</v>
      </c>
      <c r="E182" s="242">
        <v>202.23</v>
      </c>
      <c r="F182" s="52">
        <f t="shared" si="31"/>
        <v>2.4946893943318997</v>
      </c>
    </row>
    <row r="183" spans="1:6" ht="12.75" customHeight="1" x14ac:dyDescent="0.2">
      <c r="A183" s="53">
        <v>3236</v>
      </c>
      <c r="B183" s="85" t="s">
        <v>410</v>
      </c>
      <c r="C183" s="50" t="s">
        <v>411</v>
      </c>
      <c r="D183" s="242">
        <v>49470.63</v>
      </c>
      <c r="E183" s="242">
        <v>9789.89</v>
      </c>
      <c r="F183" s="52">
        <f t="shared" si="31"/>
        <v>19.789297205230657</v>
      </c>
    </row>
    <row r="184" spans="1:6" ht="12.75" customHeight="1" x14ac:dyDescent="0.2">
      <c r="A184" s="53">
        <v>3237</v>
      </c>
      <c r="B184" s="85" t="s">
        <v>412</v>
      </c>
      <c r="C184" s="50" t="s">
        <v>413</v>
      </c>
      <c r="D184" s="242">
        <v>115240.76</v>
      </c>
      <c r="E184" s="242">
        <v>63967.13</v>
      </c>
      <c r="F184" s="52">
        <f t="shared" si="31"/>
        <v>55.507382978036588</v>
      </c>
    </row>
    <row r="185" spans="1:6" ht="12.75" customHeight="1" x14ac:dyDescent="0.2">
      <c r="A185" s="53">
        <v>3238</v>
      </c>
      <c r="B185" s="85" t="s">
        <v>414</v>
      </c>
      <c r="C185" s="50" t="s">
        <v>415</v>
      </c>
      <c r="D185" s="242">
        <v>2505.9</v>
      </c>
      <c r="E185" s="242">
        <v>3076.26</v>
      </c>
      <c r="F185" s="52">
        <f t="shared" si="31"/>
        <v>122.76068478390998</v>
      </c>
    </row>
    <row r="186" spans="1:6" ht="12.75" customHeight="1" x14ac:dyDescent="0.2">
      <c r="A186" s="53">
        <v>3239</v>
      </c>
      <c r="B186" s="85" t="s">
        <v>416</v>
      </c>
      <c r="C186" s="50" t="s">
        <v>417</v>
      </c>
      <c r="D186" s="242">
        <v>11458.11</v>
      </c>
      <c r="E186" s="242">
        <v>16583.759999999998</v>
      </c>
      <c r="F186" s="52">
        <f t="shared" si="31"/>
        <v>144.73381735731283</v>
      </c>
    </row>
    <row r="187" spans="1:6" ht="12.75" customHeight="1" x14ac:dyDescent="0.2">
      <c r="A187" s="53">
        <v>324</v>
      </c>
      <c r="B187" s="85" t="s">
        <v>418</v>
      </c>
      <c r="C187" s="50" t="s">
        <v>419</v>
      </c>
      <c r="D187" s="242">
        <v>1498.87</v>
      </c>
      <c r="E187" s="242">
        <v>820.31</v>
      </c>
      <c r="F187" s="52">
        <f t="shared" si="31"/>
        <v>54.728562183511578</v>
      </c>
    </row>
    <row r="188" spans="1:6" ht="12.75" customHeight="1" x14ac:dyDescent="0.2">
      <c r="A188" s="53">
        <v>329</v>
      </c>
      <c r="B188" s="85" t="s">
        <v>420</v>
      </c>
      <c r="C188" s="50" t="s">
        <v>421</v>
      </c>
      <c r="D188" s="51">
        <f t="shared" ref="D188:E188" si="43">SUM(D189:D195)</f>
        <v>13680.21</v>
      </c>
      <c r="E188" s="51">
        <f t="shared" si="43"/>
        <v>17963.829999999998</v>
      </c>
      <c r="F188" s="52">
        <f t="shared" si="31"/>
        <v>131.31253102108812</v>
      </c>
    </row>
    <row r="189" spans="1:6" ht="12.75" customHeight="1" x14ac:dyDescent="0.2">
      <c r="A189" s="53">
        <v>3291</v>
      </c>
      <c r="B189" s="232" t="s">
        <v>422</v>
      </c>
      <c r="C189" s="50" t="s">
        <v>423</v>
      </c>
      <c r="D189" s="242">
        <v>5862.37</v>
      </c>
      <c r="E189" s="242">
        <v>5394.19</v>
      </c>
      <c r="F189" s="52">
        <f t="shared" si="31"/>
        <v>92.013810114339421</v>
      </c>
    </row>
    <row r="190" spans="1:6" ht="12.75" customHeight="1" x14ac:dyDescent="0.2">
      <c r="A190" s="53">
        <v>3292</v>
      </c>
      <c r="B190" s="85" t="s">
        <v>424</v>
      </c>
      <c r="C190" s="50" t="s">
        <v>425</v>
      </c>
      <c r="D190" s="242">
        <v>371.83</v>
      </c>
      <c r="E190" s="242">
        <v>198.75</v>
      </c>
      <c r="F190" s="52">
        <f t="shared" si="31"/>
        <v>53.451846273834825</v>
      </c>
    </row>
    <row r="191" spans="1:6" ht="12.75" customHeight="1" x14ac:dyDescent="0.2">
      <c r="A191" s="53">
        <v>3293</v>
      </c>
      <c r="B191" s="85" t="s">
        <v>426</v>
      </c>
      <c r="C191" s="50" t="s">
        <v>427</v>
      </c>
      <c r="D191" s="242">
        <v>3629.77</v>
      </c>
      <c r="E191" s="242">
        <v>5263.68</v>
      </c>
      <c r="F191" s="52">
        <f t="shared" si="31"/>
        <v>145.01414690186982</v>
      </c>
    </row>
    <row r="192" spans="1:6" ht="12.75" customHeight="1" x14ac:dyDescent="0.2">
      <c r="A192" s="53">
        <v>3294</v>
      </c>
      <c r="B192" s="85" t="s">
        <v>428</v>
      </c>
      <c r="C192" s="50" t="s">
        <v>429</v>
      </c>
      <c r="D192" s="242">
        <v>532.22</v>
      </c>
      <c r="E192" s="242">
        <v>1255.3499999999999</v>
      </c>
      <c r="F192" s="52">
        <f t="shared" si="31"/>
        <v>235.87050467851637</v>
      </c>
    </row>
    <row r="193" spans="1:6" ht="12.75" customHeight="1" x14ac:dyDescent="0.2">
      <c r="A193" s="53">
        <v>3295</v>
      </c>
      <c r="B193" s="85" t="s">
        <v>430</v>
      </c>
      <c r="C193" s="50" t="s">
        <v>431</v>
      </c>
      <c r="D193" s="242">
        <v>2782.87</v>
      </c>
      <c r="E193" s="242">
        <v>3828.81</v>
      </c>
      <c r="F193" s="52">
        <f t="shared" si="31"/>
        <v>137.58493928929488</v>
      </c>
    </row>
    <row r="194" spans="1:6" ht="12.75" customHeight="1" x14ac:dyDescent="0.2">
      <c r="A194" s="53" t="s">
        <v>432</v>
      </c>
      <c r="B194" s="85" t="s">
        <v>433</v>
      </c>
      <c r="C194" s="50" t="s">
        <v>432</v>
      </c>
      <c r="D194" s="242">
        <v>239.29</v>
      </c>
      <c r="E194" s="242">
        <v>1202.8</v>
      </c>
      <c r="F194" s="52">
        <f t="shared" si="31"/>
        <v>502.65368381461826</v>
      </c>
    </row>
    <row r="195" spans="1:6" ht="12.75" customHeight="1" x14ac:dyDescent="0.2">
      <c r="A195" s="53">
        <v>3299</v>
      </c>
      <c r="B195" s="85" t="s">
        <v>434</v>
      </c>
      <c r="C195" s="50" t="s">
        <v>435</v>
      </c>
      <c r="D195" s="242">
        <v>261.86</v>
      </c>
      <c r="E195" s="242">
        <v>820.25</v>
      </c>
      <c r="F195" s="52">
        <f t="shared" si="31"/>
        <v>313.23989918276942</v>
      </c>
    </row>
    <row r="196" spans="1:6" ht="12.75" customHeight="1" x14ac:dyDescent="0.2">
      <c r="A196" s="53">
        <v>34</v>
      </c>
      <c r="B196" s="232" t="s">
        <v>436</v>
      </c>
      <c r="C196" s="50" t="s">
        <v>437</v>
      </c>
      <c r="D196" s="51">
        <f t="shared" ref="D196:E196" si="44">D197+D202+D210</f>
        <v>1893.86</v>
      </c>
      <c r="E196" s="51">
        <f t="shared" si="44"/>
        <v>3352.54</v>
      </c>
      <c r="F196" s="52">
        <f t="shared" si="31"/>
        <v>177.02153274265257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1893.86</v>
      </c>
      <c r="E210" s="51">
        <f t="shared" si="47"/>
        <v>3352.54</v>
      </c>
      <c r="F210" s="52">
        <f t="shared" si="31"/>
        <v>177.02153274265257</v>
      </c>
    </row>
    <row r="211" spans="1:6" ht="12.75" customHeight="1" x14ac:dyDescent="0.2">
      <c r="A211" s="53">
        <v>3431</v>
      </c>
      <c r="B211" s="232" t="s">
        <v>466</v>
      </c>
      <c r="C211" s="50" t="s">
        <v>467</v>
      </c>
      <c r="D211" s="242">
        <v>1875.87</v>
      </c>
      <c r="E211" s="242">
        <v>1740.35</v>
      </c>
      <c r="F211" s="52">
        <f t="shared" si="31"/>
        <v>92.775618779552957</v>
      </c>
    </row>
    <row r="212" spans="1:6" ht="12.75" customHeight="1" x14ac:dyDescent="0.2">
      <c r="A212" s="53">
        <v>3432</v>
      </c>
      <c r="B212" s="85" t="s">
        <v>468</v>
      </c>
      <c r="C212" s="50" t="s">
        <v>469</v>
      </c>
      <c r="D212" s="242">
        <v>17.989999999999998</v>
      </c>
      <c r="E212" s="242">
        <v>0.18</v>
      </c>
      <c r="F212" s="52">
        <f t="shared" si="31"/>
        <v>1.0005558643690939</v>
      </c>
    </row>
    <row r="213" spans="1:6" ht="12.75" customHeight="1" x14ac:dyDescent="0.2">
      <c r="A213" s="53">
        <v>3433</v>
      </c>
      <c r="B213" s="85" t="s">
        <v>470</v>
      </c>
      <c r="C213" s="50" t="s">
        <v>471</v>
      </c>
      <c r="D213" s="242">
        <v>0</v>
      </c>
      <c r="E213" s="242">
        <v>1612.01</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22275.5</v>
      </c>
      <c r="E224" s="51">
        <f t="shared" si="51"/>
        <v>915.12</v>
      </c>
      <c r="F224" s="52">
        <f t="shared" ref="F224:F235" si="52">IF(D224&lt;&gt;0,IF(E224/D224&gt;=100,"&gt;&gt;100",E224/D224*100),"-")</f>
        <v>4.1081906130053198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22275.5</v>
      </c>
      <c r="E247" s="51">
        <f t="shared" si="62"/>
        <v>915.12</v>
      </c>
      <c r="F247" s="52">
        <f t="shared" si="61"/>
        <v>4.1081906130053198</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22275.5</v>
      </c>
      <c r="E250" s="242">
        <v>915.12</v>
      </c>
      <c r="F250" s="52">
        <f t="shared" si="61"/>
        <v>4.1081906130053198</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18448.47</v>
      </c>
      <c r="E252" s="51">
        <f t="shared" si="63"/>
        <v>3981.63</v>
      </c>
      <c r="F252" s="52">
        <f t="shared" ref="F252:F258" si="64">IF(D252&lt;&gt;0,IF(E252/D252&gt;=100,"&gt;&gt;100",E252/D252*100),"-")</f>
        <v>21.58244016983522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18448.47</v>
      </c>
      <c r="E259" s="51">
        <f t="shared" si="66"/>
        <v>3981.63</v>
      </c>
      <c r="F259" s="52">
        <f t="shared" ref="F259:F262" si="67">IF(D259&lt;&gt;0,IF(E259/D259&gt;=100,"&gt;&gt;100",E259/D259*100),"-")</f>
        <v>21.58244016983522</v>
      </c>
    </row>
    <row r="260" spans="1:6" ht="12.75" customHeight="1" x14ac:dyDescent="0.2">
      <c r="A260" s="53">
        <v>3721</v>
      </c>
      <c r="B260" s="85" t="s">
        <v>560</v>
      </c>
      <c r="C260" s="50" t="s">
        <v>561</v>
      </c>
      <c r="D260" s="242">
        <v>18448.47</v>
      </c>
      <c r="E260" s="242">
        <v>3981.63</v>
      </c>
      <c r="F260" s="52">
        <f t="shared" si="67"/>
        <v>21.58244016983522</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398.17</v>
      </c>
      <c r="E263" s="51">
        <f t="shared" si="68"/>
        <v>265.45</v>
      </c>
      <c r="F263" s="52">
        <f t="shared" ref="F263:F267" si="69">IF(D263&lt;&gt;0,IF(E263/D263&gt;=100,"&gt;&gt;100",E263/D263*100),"-")</f>
        <v>66.667503830022341</v>
      </c>
    </row>
    <row r="264" spans="1:6" ht="12.75" customHeight="1" x14ac:dyDescent="0.2">
      <c r="A264" s="53">
        <v>381</v>
      </c>
      <c r="B264" s="85" t="s">
        <v>568</v>
      </c>
      <c r="C264" s="50" t="s">
        <v>569</v>
      </c>
      <c r="D264" s="51">
        <f t="shared" ref="D264:E264" si="70">SUM(D265:D267)</f>
        <v>398.17</v>
      </c>
      <c r="E264" s="51">
        <f t="shared" si="70"/>
        <v>265.45</v>
      </c>
      <c r="F264" s="52">
        <f t="shared" si="69"/>
        <v>66.667503830022341</v>
      </c>
    </row>
    <row r="265" spans="1:6" ht="12.75" customHeight="1" x14ac:dyDescent="0.2">
      <c r="A265" s="53">
        <v>3811</v>
      </c>
      <c r="B265" s="85" t="s">
        <v>570</v>
      </c>
      <c r="C265" s="50" t="s">
        <v>571</v>
      </c>
      <c r="D265" s="242">
        <v>398.17</v>
      </c>
      <c r="E265" s="242">
        <v>265.45</v>
      </c>
      <c r="F265" s="52">
        <f t="shared" si="69"/>
        <v>66.667503830022341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2050902.12</v>
      </c>
      <c r="E289" s="51">
        <f t="shared" si="79"/>
        <v>1932297.9900000002</v>
      </c>
      <c r="F289" s="52">
        <f t="shared" si="76"/>
        <v>94.216977551322643</v>
      </c>
    </row>
    <row r="290" spans="1:6" ht="12.75" customHeight="1" x14ac:dyDescent="0.2">
      <c r="A290" s="53" t="s">
        <v>609</v>
      </c>
      <c r="B290" s="85" t="s">
        <v>620</v>
      </c>
      <c r="C290" s="50" t="s">
        <v>621</v>
      </c>
      <c r="D290" s="51">
        <f>IF(D6&gt;=D289,D6-D289,0)</f>
        <v>129827.43999999994</v>
      </c>
      <c r="E290" s="51">
        <f>IF(E6&gt;=E289,E6-E289,0)</f>
        <v>660239.98999999976</v>
      </c>
      <c r="F290" s="52">
        <f t="shared" si="76"/>
        <v>508.55195943168877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241901.57</v>
      </c>
      <c r="E292" s="242">
        <v>246997.4</v>
      </c>
      <c r="F292" s="52">
        <f t="shared" si="76"/>
        <v>102.10657169360249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19970.41</v>
      </c>
      <c r="E294" s="242">
        <v>24501.91</v>
      </c>
      <c r="F294" s="52">
        <f t="shared" si="76"/>
        <v>122.69107144019577</v>
      </c>
    </row>
    <row r="295" spans="1:6" ht="24" x14ac:dyDescent="0.2">
      <c r="A295" s="53">
        <v>9661</v>
      </c>
      <c r="B295" s="85" t="s">
        <v>630</v>
      </c>
      <c r="C295" s="50" t="s">
        <v>631</v>
      </c>
      <c r="D295" s="242">
        <v>19970.41</v>
      </c>
      <c r="E295" s="242">
        <v>24501.91</v>
      </c>
      <c r="F295" s="52">
        <f t="shared" si="76"/>
        <v>122.69107144019577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483.64</v>
      </c>
      <c r="E298" s="51">
        <f t="shared" si="80"/>
        <v>9556.0400000000009</v>
      </c>
      <c r="F298" s="52">
        <f t="shared" ref="F298:F418" si="81">IF(D298&lt;&gt;0,IF(E298/D298&gt;=100,"&gt;&gt;100",E298/D298*100),"-")</f>
        <v>1975.8580762550662</v>
      </c>
    </row>
    <row r="299" spans="1:6" ht="12.75" customHeight="1" x14ac:dyDescent="0.2">
      <c r="A299" s="53">
        <v>71</v>
      </c>
      <c r="B299" s="85" t="s">
        <v>637</v>
      </c>
      <c r="C299" s="50" t="s">
        <v>638</v>
      </c>
      <c r="D299" s="51">
        <f t="shared" ref="D299:E299" si="82">D300+D304</f>
        <v>0</v>
      </c>
      <c r="E299" s="51">
        <f t="shared" si="82"/>
        <v>9556.0400000000009</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9556.0400000000009</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v>9556.0400000000009</v>
      </c>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483.64</v>
      </c>
      <c r="E311" s="51">
        <f t="shared" si="85"/>
        <v>0</v>
      </c>
      <c r="F311" s="52">
        <f t="shared" si="81"/>
        <v>0</v>
      </c>
    </row>
    <row r="312" spans="1:6" ht="12.75" customHeight="1" x14ac:dyDescent="0.2">
      <c r="A312" s="53">
        <v>721</v>
      </c>
      <c r="B312" s="85" t="s">
        <v>663</v>
      </c>
      <c r="C312" s="50" t="s">
        <v>664</v>
      </c>
      <c r="D312" s="51">
        <f t="shared" ref="D312:E312" si="86">SUM(D313:D316)</f>
        <v>483.64</v>
      </c>
      <c r="E312" s="51">
        <f t="shared" si="86"/>
        <v>0</v>
      </c>
      <c r="F312" s="52">
        <f t="shared" si="81"/>
        <v>0</v>
      </c>
    </row>
    <row r="313" spans="1:6" ht="12.75" customHeight="1" x14ac:dyDescent="0.2">
      <c r="A313" s="53">
        <v>7211</v>
      </c>
      <c r="B313" s="85" t="s">
        <v>665</v>
      </c>
      <c r="C313" s="50" t="s">
        <v>666</v>
      </c>
      <c r="D313" s="242">
        <v>483.64</v>
      </c>
      <c r="E313" s="242"/>
      <c r="F313" s="52">
        <f t="shared" si="81"/>
        <v>0</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125215.28</v>
      </c>
      <c r="E350" s="51">
        <f t="shared" si="95"/>
        <v>279661.69</v>
      </c>
      <c r="F350" s="52">
        <f t="shared" si="81"/>
        <v>223.34469882589411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125215.28</v>
      </c>
      <c r="E363" s="51">
        <f t="shared" si="99"/>
        <v>93516.409999999989</v>
      </c>
      <c r="F363" s="52">
        <f t="shared" si="81"/>
        <v>74.684503360931672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125215.28</v>
      </c>
      <c r="E369" s="51">
        <f t="shared" si="101"/>
        <v>93516.409999999989</v>
      </c>
      <c r="F369" s="52">
        <f t="shared" si="81"/>
        <v>74.684503360931672</v>
      </c>
    </row>
    <row r="370" spans="1:6" ht="12.75" customHeight="1" x14ac:dyDescent="0.2">
      <c r="A370" s="53">
        <v>4221</v>
      </c>
      <c r="B370" s="85" t="s">
        <v>675</v>
      </c>
      <c r="C370" s="50" t="s">
        <v>767</v>
      </c>
      <c r="D370" s="242">
        <v>6710.49</v>
      </c>
      <c r="E370" s="242">
        <v>17599.89</v>
      </c>
      <c r="F370" s="52">
        <f t="shared" si="81"/>
        <v>262.27428995498093</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70392.39</v>
      </c>
      <c r="E372" s="242">
        <v>0</v>
      </c>
      <c r="F372" s="52">
        <f t="shared" si="81"/>
        <v>0</v>
      </c>
    </row>
    <row r="373" spans="1:6" ht="12.75" customHeight="1" x14ac:dyDescent="0.2">
      <c r="A373" s="53">
        <v>4224</v>
      </c>
      <c r="B373" s="85" t="s">
        <v>681</v>
      </c>
      <c r="C373" s="50" t="s">
        <v>771</v>
      </c>
      <c r="D373" s="242">
        <v>37101.279999999999</v>
      </c>
      <c r="E373" s="242">
        <v>51166.76</v>
      </c>
      <c r="F373" s="52">
        <f t="shared" si="81"/>
        <v>137.91103703160647</v>
      </c>
    </row>
    <row r="374" spans="1:6" ht="12.75" customHeight="1" x14ac:dyDescent="0.2">
      <c r="A374" s="53">
        <v>4225</v>
      </c>
      <c r="B374" s="85" t="s">
        <v>683</v>
      </c>
      <c r="C374" s="50" t="s">
        <v>772</v>
      </c>
      <c r="D374" s="242">
        <v>11011.12</v>
      </c>
      <c r="E374" s="242">
        <v>24749.759999999998</v>
      </c>
      <c r="F374" s="52">
        <f t="shared" si="81"/>
        <v>224.77059554341429</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186145.28</v>
      </c>
      <c r="F402" s="52" t="str">
        <f t="shared" si="81"/>
        <v>-</v>
      </c>
    </row>
    <row r="403" spans="1:6" ht="12.75" customHeight="1" x14ac:dyDescent="0.2">
      <c r="A403" s="53">
        <v>451</v>
      </c>
      <c r="B403" s="85" t="s">
        <v>812</v>
      </c>
      <c r="C403" s="50" t="s">
        <v>813</v>
      </c>
      <c r="D403" s="242">
        <v>0</v>
      </c>
      <c r="E403" s="242">
        <v>186145.28</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124731.64</v>
      </c>
      <c r="E408" s="51">
        <f t="shared" si="111"/>
        <v>270105.65000000002</v>
      </c>
      <c r="F408" s="52">
        <f t="shared" si="81"/>
        <v>216.5494256308985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2181213.2000000002</v>
      </c>
      <c r="E412" s="51">
        <f>E6+E298</f>
        <v>2602094.02</v>
      </c>
      <c r="F412" s="52">
        <f t="shared" si="81"/>
        <v>119.29572129858741</v>
      </c>
    </row>
    <row r="413" spans="1:6" ht="12.75" customHeight="1" x14ac:dyDescent="0.2">
      <c r="A413" s="53" t="s">
        <v>609</v>
      </c>
      <c r="B413" s="85" t="s">
        <v>832</v>
      </c>
      <c r="C413" s="50" t="s">
        <v>833</v>
      </c>
      <c r="D413" s="51">
        <f t="shared" ref="D413:E413" si="112">D289+D350</f>
        <v>2176117.4</v>
      </c>
      <c r="E413" s="51">
        <f t="shared" si="112"/>
        <v>2211959.6800000002</v>
      </c>
      <c r="F413" s="52">
        <f t="shared" si="81"/>
        <v>101.64707473962574</v>
      </c>
    </row>
    <row r="414" spans="1:6" ht="12.75" customHeight="1" x14ac:dyDescent="0.2">
      <c r="A414" s="53" t="s">
        <v>609</v>
      </c>
      <c r="B414" s="85" t="s">
        <v>834</v>
      </c>
      <c r="C414" s="50" t="s">
        <v>835</v>
      </c>
      <c r="D414" s="51">
        <f t="shared" ref="D414:E414" si="113">IF(D412&gt;=D413,D412-D413,0)</f>
        <v>5095.8000000002794</v>
      </c>
      <c r="E414" s="51">
        <f t="shared" si="113"/>
        <v>390134.33999999985</v>
      </c>
      <c r="F414" s="52">
        <f t="shared" si="81"/>
        <v>7655.9978806071367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241901.57</v>
      </c>
      <c r="E416" s="51">
        <f t="shared" si="115"/>
        <v>246997.4</v>
      </c>
      <c r="F416" s="52">
        <f t="shared" si="81"/>
        <v>102.10657169360249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19970.41</v>
      </c>
      <c r="E418" s="62">
        <f t="shared" si="117"/>
        <v>24501.91</v>
      </c>
      <c r="F418" s="57">
        <f t="shared" si="81"/>
        <v>122.69107144019577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2181213.2000000002</v>
      </c>
      <c r="E639" s="51">
        <f t="shared" si="180"/>
        <v>2602094.02</v>
      </c>
      <c r="F639" s="52">
        <f t="shared" si="119"/>
        <v>119.29572129858741</v>
      </c>
    </row>
    <row r="640" spans="1:6" ht="12.75" customHeight="1" x14ac:dyDescent="0.2">
      <c r="A640" s="53" t="s">
        <v>609</v>
      </c>
      <c r="B640" s="85" t="s">
        <v>1278</v>
      </c>
      <c r="C640" s="50" t="s">
        <v>1279</v>
      </c>
      <c r="D640" s="51">
        <f t="shared" ref="D640:E640" si="181">D413+D528</f>
        <v>2176117.4</v>
      </c>
      <c r="E640" s="51">
        <f t="shared" si="181"/>
        <v>2211959.6800000002</v>
      </c>
      <c r="F640" s="52">
        <f t="shared" si="119"/>
        <v>101.64707473962574</v>
      </c>
    </row>
    <row r="641" spans="1:6" ht="12.75" customHeight="1" x14ac:dyDescent="0.2">
      <c r="A641" s="53" t="s">
        <v>609</v>
      </c>
      <c r="B641" s="85" t="s">
        <v>1280</v>
      </c>
      <c r="C641" s="50" t="s">
        <v>1281</v>
      </c>
      <c r="D641" s="51">
        <f t="shared" ref="D641:E641" si="182">IF(D639&gt;=D640,D639-D640,0)</f>
        <v>5095.8000000002794</v>
      </c>
      <c r="E641" s="51">
        <f t="shared" si="182"/>
        <v>390134.33999999985</v>
      </c>
      <c r="F641" s="52">
        <f t="shared" si="119"/>
        <v>7655.9978806071367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241901.57</v>
      </c>
      <c r="E643" s="51">
        <f t="shared" si="184"/>
        <v>246997.4</v>
      </c>
      <c r="F643" s="52">
        <f t="shared" si="119"/>
        <v>102.10657169360249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246997.37000000029</v>
      </c>
      <c r="E645" s="51">
        <f t="shared" si="186"/>
        <v>637131.73999999987</v>
      </c>
      <c r="F645" s="52">
        <f t="shared" si="119"/>
        <v>257.95081947633662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102791.82</v>
      </c>
      <c r="E647" s="243">
        <v>124049.4</v>
      </c>
      <c r="F647" s="57">
        <f t="shared" si="119"/>
        <v>120.6802253331053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255419.13</v>
      </c>
      <c r="E649" s="242">
        <v>267319</v>
      </c>
      <c r="F649" s="52">
        <f t="shared" ref="F649:F724" si="188">IF(D649&lt;&gt;0,IF(E649/D649&gt;=100,"&gt;&gt;100",E649/D649*100),"-")</f>
        <v>104.65895800365462</v>
      </c>
    </row>
    <row r="650" spans="1:6" ht="12.75" customHeight="1" x14ac:dyDescent="0.2">
      <c r="A650" s="53" t="s">
        <v>1297</v>
      </c>
      <c r="B650" s="85" t="s">
        <v>1298</v>
      </c>
      <c r="C650" s="50" t="s">
        <v>1297</v>
      </c>
      <c r="D650" s="242">
        <v>1129088.4099999999</v>
      </c>
      <c r="E650" s="242">
        <v>1397716.57</v>
      </c>
      <c r="F650" s="52">
        <f t="shared" si="188"/>
        <v>123.79159662085274</v>
      </c>
    </row>
    <row r="651" spans="1:6" ht="12.75" customHeight="1" x14ac:dyDescent="0.2">
      <c r="A651" s="53" t="s">
        <v>1299</v>
      </c>
      <c r="B651" s="85" t="s">
        <v>1300</v>
      </c>
      <c r="C651" s="50" t="s">
        <v>1299</v>
      </c>
      <c r="D651" s="242">
        <v>1117188.54</v>
      </c>
      <c r="E651" s="242">
        <v>989904.96</v>
      </c>
      <c r="F651" s="52">
        <f t="shared" si="188"/>
        <v>88.606795053590503</v>
      </c>
    </row>
    <row r="652" spans="1:6" ht="24" x14ac:dyDescent="0.2">
      <c r="A652" s="53">
        <v>11</v>
      </c>
      <c r="B652" s="85" t="s">
        <v>1301</v>
      </c>
      <c r="C652" s="50" t="s">
        <v>1302</v>
      </c>
      <c r="D652" s="51">
        <f t="shared" ref="D652:E652" si="189">+D649+D650-D651</f>
        <v>267319</v>
      </c>
      <c r="E652" s="51">
        <f t="shared" si="189"/>
        <v>675130.6100000001</v>
      </c>
      <c r="F652" s="52">
        <f t="shared" si="188"/>
        <v>252.55616323568475</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55</v>
      </c>
      <c r="E654" s="262">
        <v>54</v>
      </c>
      <c r="F654" s="52">
        <f t="shared" si="188"/>
        <v>98.181818181818187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52</v>
      </c>
      <c r="E656" s="262">
        <v>50</v>
      </c>
      <c r="F656" s="52">
        <f t="shared" si="188"/>
        <v>96.15384615384616</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15926.74</v>
      </c>
      <c r="E676" s="242">
        <v>22562.880000000001</v>
      </c>
      <c r="F676" s="52">
        <f t="shared" si="188"/>
        <v>141.66665620208531</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50344.66</v>
      </c>
      <c r="E696" s="242">
        <v>26273</v>
      </c>
      <c r="F696" s="52">
        <f t="shared" si="188"/>
        <v>52.186269606349512</v>
      </c>
    </row>
    <row r="697" spans="1:6" ht="24" x14ac:dyDescent="0.2">
      <c r="A697" s="53" t="s">
        <v>1377</v>
      </c>
      <c r="B697" s="232" t="s">
        <v>1378</v>
      </c>
      <c r="C697" s="50" t="s">
        <v>1377</v>
      </c>
      <c r="D697" s="242">
        <v>6275.54</v>
      </c>
      <c r="E697" s="242">
        <v>5545.57</v>
      </c>
      <c r="F697" s="52">
        <f t="shared" si="188"/>
        <v>88.368012951873467</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2056.66</v>
      </c>
      <c r="F716" s="52" t="str">
        <f t="shared" si="188"/>
        <v>-</v>
      </c>
    </row>
    <row r="717" spans="1:6" ht="12.75" customHeight="1" x14ac:dyDescent="0.2">
      <c r="A717" s="53">
        <v>31215</v>
      </c>
      <c r="B717" s="85" t="s">
        <v>1414</v>
      </c>
      <c r="C717" s="50" t="s">
        <v>1415</v>
      </c>
      <c r="D717" s="242">
        <v>3267.21</v>
      </c>
      <c r="E717" s="242">
        <v>0</v>
      </c>
      <c r="F717" s="52">
        <f t="shared" si="188"/>
        <v>0</v>
      </c>
    </row>
    <row r="718" spans="1:6" ht="12.75" customHeight="1" x14ac:dyDescent="0.2">
      <c r="A718" s="53">
        <v>32121</v>
      </c>
      <c r="B718" s="85" t="s">
        <v>1416</v>
      </c>
      <c r="C718" s="50" t="s">
        <v>1417</v>
      </c>
      <c r="D718" s="242">
        <v>25579.65</v>
      </c>
      <c r="E718" s="242">
        <v>21558.89</v>
      </c>
      <c r="F718" s="52">
        <f t="shared" si="188"/>
        <v>84.281411199918679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882.61</v>
      </c>
      <c r="E720" s="242">
        <v>0</v>
      </c>
      <c r="F720" s="52">
        <f t="shared" si="188"/>
        <v>0</v>
      </c>
    </row>
    <row r="721" spans="1:6" ht="12.75" customHeight="1" x14ac:dyDescent="0.2">
      <c r="A721" s="53" t="s">
        <v>1422</v>
      </c>
      <c r="B721" s="85" t="s">
        <v>1423</v>
      </c>
      <c r="C721" s="50" t="s">
        <v>1422</v>
      </c>
      <c r="D721" s="242">
        <v>244.65</v>
      </c>
      <c r="E721" s="242">
        <v>0</v>
      </c>
      <c r="F721" s="52">
        <f t="shared" si="188"/>
        <v>0</v>
      </c>
    </row>
    <row r="722" spans="1:6" ht="12.75" customHeight="1" x14ac:dyDescent="0.2">
      <c r="A722" s="53" t="s">
        <v>1424</v>
      </c>
      <c r="B722" s="85" t="s">
        <v>1425</v>
      </c>
      <c r="C722" s="50" t="s">
        <v>1424</v>
      </c>
      <c r="D722" s="242">
        <v>9406.33</v>
      </c>
      <c r="E722" s="242">
        <v>12871.95</v>
      </c>
      <c r="F722" s="52">
        <f t="shared" si="188"/>
        <v>136.84348731120429</v>
      </c>
    </row>
    <row r="723" spans="1:6" ht="12.75" customHeight="1" x14ac:dyDescent="0.2">
      <c r="A723" s="53" t="s">
        <v>1426</v>
      </c>
      <c r="B723" s="85" t="s">
        <v>1427</v>
      </c>
      <c r="C723" s="50" t="s">
        <v>1426</v>
      </c>
      <c r="D723" s="242">
        <v>58775.839999999997</v>
      </c>
      <c r="E723" s="242">
        <v>14022.51</v>
      </c>
      <c r="F723" s="52">
        <f t="shared" si="188"/>
        <v>23.857608840639287</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4274.49</v>
      </c>
      <c r="E725" s="242">
        <v>4233.09</v>
      </c>
      <c r="F725" s="52">
        <f t="shared" ref="F725:F979" si="190">IF(D725&lt;&gt;0,IF(E725/D725&gt;=100,"&gt;&gt;100",E725/D725*100),"-")</f>
        <v>99.031463402651553</v>
      </c>
    </row>
    <row r="726" spans="1:6" ht="12.75" customHeight="1" x14ac:dyDescent="0.2">
      <c r="A726" s="53" t="s">
        <v>1432</v>
      </c>
      <c r="B726" s="85" t="s">
        <v>1433</v>
      </c>
      <c r="C726" s="50" t="s">
        <v>1432</v>
      </c>
      <c r="D726" s="242">
        <v>371.83</v>
      </c>
      <c r="E726" s="242">
        <v>198.75</v>
      </c>
      <c r="F726" s="52">
        <f t="shared" si="190"/>
        <v>53.451846273834825</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18448.47</v>
      </c>
      <c r="E819" s="242">
        <v>3981.63</v>
      </c>
      <c r="F819" s="52">
        <f t="shared" si="190"/>
        <v>21.58244016983522</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 workbookViewId="0">
      <selection activeCell="E23" sqref="E2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2113791.9999999995</v>
      </c>
      <c r="E6" s="229">
        <f t="shared" si="0"/>
        <v>2624836.0099999993</v>
      </c>
      <c r="F6" s="230">
        <f t="shared" ref="F6:F260" si="1">IF(D6&gt;0,IF(E6/D6&gt;=100,"&gt;&gt;100",E6/D6*100),"-")</f>
        <v>124.17664604653626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1709243.5199999996</v>
      </c>
      <c r="E7" s="104">
        <f t="shared" si="2"/>
        <v>1789880.7299999995</v>
      </c>
      <c r="F7" s="93">
        <f t="shared" si="1"/>
        <v>104.71771336596906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103277.89</v>
      </c>
      <c r="E8" s="104">
        <f>E9+E10-E11</f>
        <v>103277.89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103277.89</v>
      </c>
      <c r="E9" s="247">
        <v>103277.89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1605965.6299999997</v>
      </c>
      <c r="E12" s="104">
        <f t="shared" si="3"/>
        <v>1512069.8099999996</v>
      </c>
      <c r="F12" s="93">
        <f t="shared" si="1"/>
        <v>94.153310740529349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1092918.4699999997</v>
      </c>
      <c r="E13" s="104">
        <f t="shared" si="4"/>
        <v>1060173.6799999997</v>
      </c>
      <c r="F13" s="93">
        <f t="shared" si="1"/>
        <v>97.003912835327952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3272362.19</v>
      </c>
      <c r="E15" s="247">
        <v>3283974.38</v>
      </c>
      <c r="F15" s="93">
        <f t="shared" si="1"/>
        <v>100.35485650199374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101527.96</v>
      </c>
      <c r="E16" s="247">
        <v>101527.96</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214267.63</v>
      </c>
      <c r="E17" s="247">
        <v>214267.63</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2495239.31</v>
      </c>
      <c r="E18" s="247">
        <v>2539596.29</v>
      </c>
      <c r="F18" s="93">
        <f t="shared" si="1"/>
        <v>101.77766436358363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497385.86999999988</v>
      </c>
      <c r="E19" s="104">
        <f t="shared" si="5"/>
        <v>441915.3899999999</v>
      </c>
      <c r="F19" s="93">
        <f t="shared" si="1"/>
        <v>88.847596334009253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372761.78</v>
      </c>
      <c r="E20" s="247">
        <v>384637.24</v>
      </c>
      <c r="F20" s="93">
        <f t="shared" si="1"/>
        <v>103.18580408109435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31573.07</v>
      </c>
      <c r="E21" s="247">
        <v>31573.08</v>
      </c>
      <c r="F21" s="93">
        <f t="shared" si="1"/>
        <v>100.00003167256146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125240.52</v>
      </c>
      <c r="E22" s="247">
        <v>124791.38</v>
      </c>
      <c r="F22" s="93">
        <f t="shared" si="1"/>
        <v>99.641378046018971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1287395.06</v>
      </c>
      <c r="E23" s="247">
        <v>1334792.18</v>
      </c>
      <c r="F23" s="93">
        <f t="shared" si="1"/>
        <v>103.68162978658624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215310.48</v>
      </c>
      <c r="E24" s="247">
        <v>240060.24</v>
      </c>
      <c r="F24" s="93">
        <f t="shared" si="1"/>
        <v>111.49491655027659</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97017.05</v>
      </c>
      <c r="E26" s="247">
        <v>97017.05</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1631912.09</v>
      </c>
      <c r="E28" s="247">
        <v>1770955.78</v>
      </c>
      <c r="F28" s="93">
        <f t="shared" si="1"/>
        <v>108.52029290376788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11361.07</v>
      </c>
      <c r="E29" s="104">
        <f t="shared" si="6"/>
        <v>5680.5199999999968</v>
      </c>
      <c r="F29" s="93">
        <f t="shared" si="1"/>
        <v>49.999867970182358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58315.49</v>
      </c>
      <c r="E30" s="247">
        <v>58315.49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46954.42</v>
      </c>
      <c r="E34" s="247">
        <v>52634.97</v>
      </c>
      <c r="F34" s="93">
        <f t="shared" si="1"/>
        <v>112.09800909051799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4300.22</v>
      </c>
      <c r="E35" s="104">
        <f t="shared" si="7"/>
        <v>4300.22</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1065.75</v>
      </c>
      <c r="E36" s="247">
        <v>1065.75</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4300.22</v>
      </c>
      <c r="E37" s="247">
        <v>4300.22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1065.75</v>
      </c>
      <c r="E40" s="247">
        <v>1065.75</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95553.79</v>
      </c>
      <c r="E42" s="247">
        <v>95553.79</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95553.79</v>
      </c>
      <c r="E44" s="247">
        <v>95553.79</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24319.4</v>
      </c>
      <c r="E47" s="247">
        <v>24319.4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24319.4</v>
      </c>
      <c r="E50" s="247">
        <v>24319.4</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47399.17</v>
      </c>
      <c r="E54" s="247">
        <v>50572.49</v>
      </c>
      <c r="F54" s="93">
        <f t="shared" si="1"/>
        <v>106.69488516360097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47399.17</v>
      </c>
      <c r="E55" s="247">
        <v>50572.49</v>
      </c>
      <c r="F55" s="93">
        <f t="shared" si="1"/>
        <v>106.69488516360097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174533.03</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174533.03</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404548.48</v>
      </c>
      <c r="E68" s="104">
        <f t="shared" si="13"/>
        <v>834955.27999999991</v>
      </c>
      <c r="F68" s="93">
        <f t="shared" si="1"/>
        <v>206.39189646689564</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267319</v>
      </c>
      <c r="E69" s="104">
        <f t="shared" si="14"/>
        <v>675130.61</v>
      </c>
      <c r="F69" s="93">
        <f t="shared" si="1"/>
        <v>252.55616323568469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267319</v>
      </c>
      <c r="E70" s="104">
        <f t="shared" si="15"/>
        <v>675088.98</v>
      </c>
      <c r="F70" s="93">
        <f t="shared" si="1"/>
        <v>252.5405900815131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267319</v>
      </c>
      <c r="E72" s="247">
        <v>675088.98</v>
      </c>
      <c r="F72" s="93">
        <f t="shared" si="1"/>
        <v>252.5405900815131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41.63</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7177.62</v>
      </c>
      <c r="E78" s="104">
        <f>E79+SUM(E82:E84)-E85+E86</f>
        <v>2850.8199999999997</v>
      </c>
      <c r="F78" s="93">
        <f t="shared" si="1"/>
        <v>39.718179563699387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t="s">
        <v>3421</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271.45999999999998</v>
      </c>
      <c r="E83" s="247">
        <v>271.45999999999998</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531.53</v>
      </c>
      <c r="E84" s="247">
        <v>531.52</v>
      </c>
      <c r="F84" s="93">
        <f t="shared" si="1"/>
        <v>99.998118638646929</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6374.63</v>
      </c>
      <c r="E86" s="247">
        <v>2047.84</v>
      </c>
      <c r="F86" s="93">
        <f t="shared" si="1"/>
        <v>32.124844892958492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27260.039999999994</v>
      </c>
      <c r="E146" s="104">
        <f t="shared" si="26"/>
        <v>32924.450000000004</v>
      </c>
      <c r="F146" s="93">
        <f t="shared" si="1"/>
        <v>120.7791698031258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67974.429999999993</v>
      </c>
      <c r="E160" s="247">
        <v>73147.740000000005</v>
      </c>
      <c r="F160" s="93">
        <f t="shared" si="1"/>
        <v>107.61067065954066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40714.39</v>
      </c>
      <c r="E163" s="247">
        <v>40223.29</v>
      </c>
      <c r="F163" s="93">
        <f t="shared" si="1"/>
        <v>98.793792563268184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102791.82</v>
      </c>
      <c r="E170" s="104">
        <f t="shared" si="29"/>
        <v>124049.4</v>
      </c>
      <c r="F170" s="93">
        <f t="shared" si="1"/>
        <v>120.6802253331053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102791.82</v>
      </c>
      <c r="E173" s="247">
        <v>124049.4</v>
      </c>
      <c r="F173" s="93">
        <f t="shared" si="1"/>
        <v>120.6802253331053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2113792</v>
      </c>
      <c r="E175" s="104">
        <f t="shared" si="30"/>
        <v>2624836.0100000002</v>
      </c>
      <c r="F175" s="93">
        <f t="shared" si="1"/>
        <v>124.17664604653629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137580.75</v>
      </c>
      <c r="E176" s="104">
        <f t="shared" si="31"/>
        <v>173321.62</v>
      </c>
      <c r="F176" s="93">
        <f t="shared" si="1"/>
        <v>125.9781037681507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130282.99</v>
      </c>
      <c r="E177" s="104">
        <f t="shared" si="32"/>
        <v>162829.31</v>
      </c>
      <c r="F177" s="93">
        <f t="shared" si="1"/>
        <v>124.98125043031327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101380.05</v>
      </c>
      <c r="E178" s="247">
        <v>122698.45</v>
      </c>
      <c r="F178" s="93">
        <f t="shared" si="1"/>
        <v>121.02820032146364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14819</v>
      </c>
      <c r="E179" s="247">
        <v>29164.29</v>
      </c>
      <c r="F179" s="93">
        <f t="shared" si="1"/>
        <v>196.80336055064444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14083.94</v>
      </c>
      <c r="E188" s="247">
        <v>10966.57</v>
      </c>
      <c r="F188" s="93">
        <f t="shared" si="1"/>
        <v>77.865781876378335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7297.76</v>
      </c>
      <c r="E189" s="247">
        <v>10492.31</v>
      </c>
      <c r="F189" s="93">
        <f t="shared" si="1"/>
        <v>143.77439104601959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1976211.2499999998</v>
      </c>
      <c r="E237" s="104">
        <f t="shared" si="41"/>
        <v>2451514.39</v>
      </c>
      <c r="F237" s="93">
        <f t="shared" si="1"/>
        <v>124.05123136506791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1709243.47</v>
      </c>
      <c r="E238" s="104">
        <f t="shared" si="42"/>
        <v>1789880.74</v>
      </c>
      <c r="F238" s="93">
        <f t="shared" si="1"/>
        <v>104.71771701429991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1709243.47</v>
      </c>
      <c r="E239" s="104">
        <f t="shared" si="43"/>
        <v>1789880.74</v>
      </c>
      <c r="F239" s="93">
        <f t="shared" si="1"/>
        <v>104.71771701429991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1709243.47</v>
      </c>
      <c r="E240" s="247">
        <v>1789880.74</v>
      </c>
      <c r="F240" s="93">
        <f t="shared" si="1"/>
        <v>104.71771701429991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246997.37</v>
      </c>
      <c r="E245" s="104">
        <f t="shared" si="45"/>
        <v>637131.74</v>
      </c>
      <c r="F245" s="93">
        <f t="shared" si="1"/>
        <v>257.95081947633696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371729</v>
      </c>
      <c r="E246" s="104">
        <f t="shared" si="46"/>
        <v>907237.39</v>
      </c>
      <c r="F246" s="93">
        <f t="shared" si="1"/>
        <v>244.05881435131508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371729</v>
      </c>
      <c r="E247" s="247">
        <v>907237.39</v>
      </c>
      <c r="F247" s="93">
        <f t="shared" si="1"/>
        <v>244.05881435131508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124731.63</v>
      </c>
      <c r="E250" s="104">
        <f t="shared" si="47"/>
        <v>270105.65000000002</v>
      </c>
      <c r="F250" s="93">
        <f t="shared" si="1"/>
        <v>216.54944299212639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124731.63</v>
      </c>
      <c r="E252" s="247">
        <v>270105.65000000002</v>
      </c>
      <c r="F252" s="93">
        <f t="shared" si="1"/>
        <v>216.54944299212639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19970.41</v>
      </c>
      <c r="E255" s="247">
        <v>24501.91</v>
      </c>
      <c r="F255" s="93">
        <f t="shared" si="1"/>
        <v>122.69107144019577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64591.25</v>
      </c>
      <c r="E264" s="247">
        <v>58564</v>
      </c>
      <c r="F264" s="93">
        <f t="shared" si="50"/>
        <v>90.668627716602472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3383.18</v>
      </c>
      <c r="E265" s="247">
        <v>14583.74</v>
      </c>
      <c r="F265" s="93">
        <f t="shared" si="50"/>
        <v>431.06603846085642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6374.63</v>
      </c>
      <c r="E268" s="247">
        <v>2047.84</v>
      </c>
      <c r="F268" s="93">
        <f t="shared" si="50"/>
        <v>32.124844892958492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130282.99</v>
      </c>
      <c r="E288" s="247">
        <v>162829.31</v>
      </c>
      <c r="F288" s="93">
        <f t="shared" si="50"/>
        <v>124.98125043031327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7297.76</v>
      </c>
      <c r="E290" s="247">
        <v>10492.31</v>
      </c>
      <c r="F290" s="93">
        <f t="shared" si="50"/>
        <v>143.77439104601959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5606.58</v>
      </c>
      <c r="E302" s="247">
        <v>2850.84</v>
      </c>
      <c r="F302" s="93">
        <f t="shared" si="50"/>
        <v>50.848110612886998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9" sqref="E1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2176117.4</v>
      </c>
      <c r="E5" s="79">
        <f t="shared" si="0"/>
        <v>2211959.6800000002</v>
      </c>
      <c r="F5" s="80">
        <f t="shared" ref="F5:F141" si="1">IF(D5&gt;0,IF(E5/D5&gt;=100,"&gt;&gt;100",E5/D5*100),"-")</f>
        <v>101.64707473962574</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2176117.4</v>
      </c>
      <c r="E18" s="249">
        <v>2211959.6800000002</v>
      </c>
      <c r="F18" s="63">
        <f t="shared" si="1"/>
        <v>101.64707473962574</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2176117.4</v>
      </c>
      <c r="E141" s="106">
        <f t="shared" si="28"/>
        <v>2211959.6800000002</v>
      </c>
      <c r="F141" s="82">
        <f t="shared" si="1"/>
        <v>101.64707473962574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7"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137580.74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2293668.7599999998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9504.2099999999991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2180971.96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1560679.48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482540.93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137751.54999999999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103192.59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2257927.89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15563.54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2142366.31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1539361.08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464892.05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138113.18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99998.04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173321.60999999987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173321.61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4350.83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158478.47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10492.31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1</v>
      </c>
      <c r="F3" s="124">
        <f>F4+F14+F20+F277+F311+F314+F316</f>
        <v>4</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3025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1</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Pogreška</v>
      </c>
      <c r="C19" s="307" t="s">
        <v>3024</v>
      </c>
      <c r="D19" s="123"/>
      <c r="E19" s="71">
        <f>MAX(H19:L19)</f>
        <v>1</v>
      </c>
      <c r="F19" s="71">
        <v>0</v>
      </c>
      <c r="H19" s="309">
        <f>IF(AND(H3=12,ABS(BILANCA!E176-BILANCA!E234-OBVEZE!D42)&gt;0.001),1,0)</f>
        <v>1</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Diana Bilic</cp:lastModifiedBy>
  <cp:lastPrinted>2024-01-31T14:11:06Z</cp:lastPrinted>
  <dcterms:created xsi:type="dcterms:W3CDTF">2022-04-01T05:14:30Z</dcterms:created>
  <dcterms:modified xsi:type="dcterms:W3CDTF">2024-02-07T08:25:30Z</dcterms:modified>
</cp:coreProperties>
</file>