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dijana\Documents\Fin. izvještaji 2022\FIN. IZVJEŠTAJ 1-12-22\"/>
    </mc:Choice>
  </mc:AlternateContent>
  <xr:revisionPtr revIDLastSave="0" documentId="13_ncr:1_{C5BAD3BD-E5BF-4790-B49B-E20230865C0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E281" i="9" s="1"/>
  <c r="B281" i="9" s="1"/>
  <c r="G281" i="9"/>
  <c r="F281" i="9"/>
  <c r="F275" i="9" s="1"/>
  <c r="H280" i="9"/>
  <c r="G280" i="9"/>
  <c r="F280" i="9"/>
  <c r="H279" i="9"/>
  <c r="G279" i="9"/>
  <c r="E279" i="9" s="1"/>
  <c r="B279" i="9" s="1"/>
  <c r="F279" i="9"/>
  <c r="F278" i="9"/>
  <c r="F277" i="9"/>
  <c r="F276" i="9"/>
  <c r="L274" i="9"/>
  <c r="F274" i="9" s="1"/>
  <c r="H274" i="9"/>
  <c r="I273" i="9"/>
  <c r="H273" i="9"/>
  <c r="F273" i="9"/>
  <c r="E272" i="9"/>
  <c r="M271" i="9"/>
  <c r="F271" i="9" s="1"/>
  <c r="B271" i="9" s="1"/>
  <c r="L271" i="9"/>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M261" i="9"/>
  <c r="L261" i="9"/>
  <c r="F261" i="9"/>
  <c r="B261" i="9" s="1"/>
  <c r="E261" i="9"/>
  <c r="M260" i="9"/>
  <c r="L260" i="9"/>
  <c r="F260" i="9" s="1"/>
  <c r="E260" i="9"/>
  <c r="B260" i="9" s="1"/>
  <c r="M259" i="9"/>
  <c r="L259" i="9"/>
  <c r="F259" i="9" s="1"/>
  <c r="E259" i="9"/>
  <c r="B259" i="9"/>
  <c r="M258" i="9"/>
  <c r="L258" i="9"/>
  <c r="F258" i="9" s="1"/>
  <c r="E258" i="9"/>
  <c r="B258" i="9" s="1"/>
  <c r="M257" i="9"/>
  <c r="L257" i="9"/>
  <c r="F257" i="9"/>
  <c r="E257" i="9"/>
  <c r="B257" i="9" s="1"/>
  <c r="M256" i="9"/>
  <c r="L256" i="9"/>
  <c r="F256" i="9" s="1"/>
  <c r="E256" i="9"/>
  <c r="B256" i="9" s="1"/>
  <c r="M255" i="9"/>
  <c r="L255" i="9"/>
  <c r="F255" i="9" s="1"/>
  <c r="B255" i="9" s="1"/>
  <c r="E255" i="9"/>
  <c r="M254" i="9"/>
  <c r="L254" i="9"/>
  <c r="F254" i="9" s="1"/>
  <c r="E254" i="9"/>
  <c r="M253" i="9"/>
  <c r="L253" i="9"/>
  <c r="F253" i="9"/>
  <c r="E253" i="9"/>
  <c r="M252" i="9"/>
  <c r="L252" i="9"/>
  <c r="F252" i="9" s="1"/>
  <c r="E252" i="9"/>
  <c r="B252" i="9" s="1"/>
  <c r="M251" i="9"/>
  <c r="L251" i="9"/>
  <c r="F251" i="9" s="1"/>
  <c r="E251" i="9"/>
  <c r="B251" i="9"/>
  <c r="M250" i="9"/>
  <c r="L250" i="9"/>
  <c r="F250" i="9" s="1"/>
  <c r="E250" i="9"/>
  <c r="B250" i="9" s="1"/>
  <c r="M249" i="9"/>
  <c r="L249" i="9"/>
  <c r="F249" i="9"/>
  <c r="E249" i="9"/>
  <c r="B249" i="9" s="1"/>
  <c r="M248" i="9"/>
  <c r="L248" i="9"/>
  <c r="F248" i="9" s="1"/>
  <c r="E248" i="9"/>
  <c r="B248" i="9" s="1"/>
  <c r="M247" i="9"/>
  <c r="L247" i="9"/>
  <c r="F247" i="9" s="1"/>
  <c r="B247" i="9" s="1"/>
  <c r="E247" i="9"/>
  <c r="M246" i="9"/>
  <c r="L246" i="9"/>
  <c r="F246" i="9" s="1"/>
  <c r="E246" i="9"/>
  <c r="M245" i="9"/>
  <c r="L245" i="9"/>
  <c r="F245" i="9"/>
  <c r="E245" i="9"/>
  <c r="M244" i="9"/>
  <c r="L244" i="9"/>
  <c r="F244" i="9" s="1"/>
  <c r="E244" i="9"/>
  <c r="B244" i="9" s="1"/>
  <c r="M243" i="9"/>
  <c r="L243" i="9"/>
  <c r="F243" i="9" s="1"/>
  <c r="E243" i="9"/>
  <c r="B243" i="9"/>
  <c r="M242" i="9"/>
  <c r="L242" i="9"/>
  <c r="F242" i="9" s="1"/>
  <c r="E242" i="9"/>
  <c r="B242" i="9" s="1"/>
  <c r="M241" i="9"/>
  <c r="L241" i="9"/>
  <c r="F241" i="9"/>
  <c r="E241" i="9"/>
  <c r="B241" i="9" s="1"/>
  <c r="M240" i="9"/>
  <c r="L240" i="9"/>
  <c r="F240" i="9" s="1"/>
  <c r="E240" i="9"/>
  <c r="B240" i="9" s="1"/>
  <c r="M239" i="9"/>
  <c r="L239" i="9"/>
  <c r="F239" i="9" s="1"/>
  <c r="B239" i="9" s="1"/>
  <c r="E239" i="9"/>
  <c r="M238" i="9"/>
  <c r="L238" i="9"/>
  <c r="F238" i="9" s="1"/>
  <c r="E238" i="9"/>
  <c r="M237" i="9"/>
  <c r="L237" i="9"/>
  <c r="F237" i="9"/>
  <c r="E237" i="9"/>
  <c r="M236" i="9"/>
  <c r="L236" i="9"/>
  <c r="F236" i="9" s="1"/>
  <c r="E236" i="9"/>
  <c r="B236" i="9" s="1"/>
  <c r="M235" i="9"/>
  <c r="L235" i="9"/>
  <c r="F235" i="9" s="1"/>
  <c r="E235" i="9"/>
  <c r="B235" i="9"/>
  <c r="M234" i="9"/>
  <c r="L234" i="9"/>
  <c r="F234" i="9" s="1"/>
  <c r="E234" i="9"/>
  <c r="B234" i="9" s="1"/>
  <c r="M233" i="9"/>
  <c r="L233" i="9"/>
  <c r="F233" i="9"/>
  <c r="E233" i="9"/>
  <c r="B233" i="9" s="1"/>
  <c r="M232" i="9"/>
  <c r="L232" i="9"/>
  <c r="F232" i="9" s="1"/>
  <c r="E232" i="9"/>
  <c r="B232" i="9" s="1"/>
  <c r="M231" i="9"/>
  <c r="L231" i="9"/>
  <c r="F231" i="9" s="1"/>
  <c r="B231" i="9" s="1"/>
  <c r="E231" i="9"/>
  <c r="M230" i="9"/>
  <c r="L230" i="9"/>
  <c r="F230" i="9" s="1"/>
  <c r="E230" i="9"/>
  <c r="M229" i="9"/>
  <c r="L229" i="9"/>
  <c r="F229" i="9"/>
  <c r="E229" i="9"/>
  <c r="M228" i="9"/>
  <c r="L228" i="9"/>
  <c r="F228" i="9" s="1"/>
  <c r="E228" i="9"/>
  <c r="B228" i="9" s="1"/>
  <c r="M227" i="9"/>
  <c r="L227" i="9"/>
  <c r="F227" i="9" s="1"/>
  <c r="E227" i="9"/>
  <c r="B227" i="9"/>
  <c r="M226" i="9"/>
  <c r="L226" i="9"/>
  <c r="E226" i="9"/>
  <c r="H225" i="9"/>
  <c r="G225" i="9"/>
  <c r="F225" i="9"/>
  <c r="M224" i="9"/>
  <c r="L224" i="9"/>
  <c r="F224" i="9" s="1"/>
  <c r="E224" i="9"/>
  <c r="B224" i="9" s="1"/>
  <c r="M223" i="9"/>
  <c r="L223" i="9"/>
  <c r="F223" i="9" s="1"/>
  <c r="B223" i="9" s="1"/>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F215" i="9"/>
  <c r="B215" i="9" s="1"/>
  <c r="E215" i="9"/>
  <c r="M214" i="9"/>
  <c r="L214" i="9"/>
  <c r="F214" i="9" s="1"/>
  <c r="B214" i="9" s="1"/>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E157" i="9" s="1"/>
  <c r="B157" i="9" s="1"/>
  <c r="G157" i="9"/>
  <c r="F157" i="9"/>
  <c r="H156" i="9"/>
  <c r="G156" i="9"/>
  <c r="F156" i="9"/>
  <c r="E156" i="9"/>
  <c r="B156" i="9" s="1"/>
  <c r="H155" i="9"/>
  <c r="G155" i="9"/>
  <c r="E155" i="9" s="1"/>
  <c r="B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F146" i="9"/>
  <c r="H145" i="9"/>
  <c r="G145" i="9"/>
  <c r="E145" i="9" s="1"/>
  <c r="B145" i="9" s="1"/>
  <c r="F145" i="9"/>
  <c r="H144" i="9"/>
  <c r="E144" i="9" s="1"/>
  <c r="B144" i="9" s="1"/>
  <c r="G144" i="9"/>
  <c r="F144" i="9"/>
  <c r="H143" i="9"/>
  <c r="G143" i="9"/>
  <c r="F143" i="9"/>
  <c r="E143" i="9"/>
  <c r="B143" i="9" s="1"/>
  <c r="F142" i="9"/>
  <c r="H141" i="9"/>
  <c r="E141" i="9" s="1"/>
  <c r="B141" i="9" s="1"/>
  <c r="G141" i="9"/>
  <c r="F141" i="9"/>
  <c r="H140" i="9"/>
  <c r="G140" i="9"/>
  <c r="F140" i="9"/>
  <c r="E140" i="9"/>
  <c r="B140" i="9" s="1"/>
  <c r="H139" i="9"/>
  <c r="G139" i="9"/>
  <c r="E139" i="9" s="1"/>
  <c r="F139" i="9"/>
  <c r="H138" i="9"/>
  <c r="G138" i="9"/>
  <c r="E138" i="9" s="1"/>
  <c r="B138" i="9" s="1"/>
  <c r="F138" i="9"/>
  <c r="H137" i="9"/>
  <c r="G137" i="9"/>
  <c r="E137" i="9" s="1"/>
  <c r="B137" i="9" s="1"/>
  <c r="F137" i="9"/>
  <c r="H136" i="9"/>
  <c r="E136" i="9" s="1"/>
  <c r="G136" i="9"/>
  <c r="F136" i="9"/>
  <c r="B136" i="9"/>
  <c r="H135" i="9"/>
  <c r="G135" i="9"/>
  <c r="F135" i="9"/>
  <c r="E135" i="9"/>
  <c r="B135" i="9" s="1"/>
  <c r="H134" i="9"/>
  <c r="G134" i="9"/>
  <c r="F134" i="9"/>
  <c r="H133" i="9"/>
  <c r="G133" i="9"/>
  <c r="F133" i="9"/>
  <c r="E133" i="9"/>
  <c r="B133" i="9" s="1"/>
  <c r="H132" i="9"/>
  <c r="G132" i="9"/>
  <c r="F132" i="9"/>
  <c r="E132" i="9"/>
  <c r="H131" i="9"/>
  <c r="G131" i="9"/>
  <c r="E131" i="9" s="1"/>
  <c r="F131" i="9"/>
  <c r="H130" i="9"/>
  <c r="G130" i="9"/>
  <c r="E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E120" i="9" s="1"/>
  <c r="G120" i="9"/>
  <c r="F120" i="9"/>
  <c r="B120" i="9"/>
  <c r="H119" i="9"/>
  <c r="G119" i="9"/>
  <c r="F119" i="9"/>
  <c r="E119" i="9"/>
  <c r="B119" i="9" s="1"/>
  <c r="H118" i="9"/>
  <c r="G118" i="9"/>
  <c r="F118" i="9"/>
  <c r="H117" i="9"/>
  <c r="G117" i="9"/>
  <c r="F117" i="9"/>
  <c r="E117" i="9"/>
  <c r="B117" i="9" s="1"/>
  <c r="H116" i="9"/>
  <c r="G116" i="9"/>
  <c r="F116" i="9"/>
  <c r="E116" i="9"/>
  <c r="H115" i="9"/>
  <c r="G115" i="9"/>
  <c r="E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E104" i="9" s="1"/>
  <c r="G104" i="9"/>
  <c r="F104" i="9"/>
  <c r="B104" i="9"/>
  <c r="H103" i="9"/>
  <c r="G103" i="9"/>
  <c r="F103" i="9"/>
  <c r="E103" i="9"/>
  <c r="B103" i="9" s="1"/>
  <c r="H102" i="9"/>
  <c r="G102" i="9"/>
  <c r="F102" i="9"/>
  <c r="H101" i="9"/>
  <c r="G101" i="9"/>
  <c r="F101" i="9"/>
  <c r="E101" i="9"/>
  <c r="B101" i="9" s="1"/>
  <c r="H100" i="9"/>
  <c r="G100" i="9"/>
  <c r="F100" i="9"/>
  <c r="E100" i="9"/>
  <c r="H99" i="9"/>
  <c r="G99" i="9"/>
  <c r="E99" i="9" s="1"/>
  <c r="F99" i="9"/>
  <c r="H98" i="9"/>
  <c r="G98" i="9"/>
  <c r="E98" i="9" s="1"/>
  <c r="F98" i="9"/>
  <c r="H97" i="9"/>
  <c r="G97" i="9"/>
  <c r="E97" i="9" s="1"/>
  <c r="B97" i="9" s="1"/>
  <c r="F97" i="9"/>
  <c r="H96" i="9"/>
  <c r="E96" i="9" s="1"/>
  <c r="B96" i="9" s="1"/>
  <c r="G96" i="9"/>
  <c r="F96" i="9"/>
  <c r="H95" i="9"/>
  <c r="G95" i="9"/>
  <c r="F95" i="9"/>
  <c r="E95" i="9"/>
  <c r="B95" i="9" s="1"/>
  <c r="H94" i="9"/>
  <c r="G94" i="9"/>
  <c r="F94" i="9"/>
  <c r="H93" i="9"/>
  <c r="E93" i="9" s="1"/>
  <c r="B93" i="9" s="1"/>
  <c r="G93" i="9"/>
  <c r="F93" i="9"/>
  <c r="H92" i="9"/>
  <c r="G92" i="9"/>
  <c r="F92" i="9"/>
  <c r="E92" i="9"/>
  <c r="B92" i="9" s="1"/>
  <c r="H91" i="9"/>
  <c r="G91" i="9"/>
  <c r="E91" i="9" s="1"/>
  <c r="B91" i="9" s="1"/>
  <c r="F91" i="9"/>
  <c r="H90" i="9"/>
  <c r="G90" i="9"/>
  <c r="E90" i="9" s="1"/>
  <c r="B90" i="9" s="1"/>
  <c r="F90" i="9"/>
  <c r="H89" i="9"/>
  <c r="G89" i="9"/>
  <c r="E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E81" i="9" s="1"/>
  <c r="F81" i="9"/>
  <c r="H80" i="9"/>
  <c r="G80" i="9"/>
  <c r="F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F73" i="9"/>
  <c r="H72" i="9"/>
  <c r="G72" i="9"/>
  <c r="F72" i="9"/>
  <c r="H71" i="9"/>
  <c r="G71" i="9"/>
  <c r="F71" i="9"/>
  <c r="E71" i="9"/>
  <c r="B71" i="9" s="1"/>
  <c r="H70" i="9"/>
  <c r="G70" i="9"/>
  <c r="F70" i="9"/>
  <c r="E70" i="9"/>
  <c r="H69" i="9"/>
  <c r="G69" i="9"/>
  <c r="F69" i="9"/>
  <c r="H68" i="9"/>
  <c r="G68" i="9"/>
  <c r="F68" i="9"/>
  <c r="H67" i="9"/>
  <c r="G67" i="9"/>
  <c r="F67" i="9"/>
  <c r="H66" i="9"/>
  <c r="G66" i="9"/>
  <c r="F66" i="9"/>
  <c r="E66" i="9"/>
  <c r="H65" i="9"/>
  <c r="G65" i="9"/>
  <c r="E65" i="9" s="1"/>
  <c r="F65" i="9"/>
  <c r="H64" i="9"/>
  <c r="G64" i="9"/>
  <c r="F64" i="9"/>
  <c r="H63" i="9"/>
  <c r="G63" i="9"/>
  <c r="F63" i="9"/>
  <c r="E63" i="9"/>
  <c r="B63" i="9" s="1"/>
  <c r="H62" i="9"/>
  <c r="G62" i="9"/>
  <c r="F62" i="9"/>
  <c r="E62" i="9"/>
  <c r="H61" i="9"/>
  <c r="G61" i="9"/>
  <c r="E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G47" i="9"/>
  <c r="F47" i="9"/>
  <c r="E47" i="9"/>
  <c r="B47" i="9" s="1"/>
  <c r="H46" i="9"/>
  <c r="G46" i="9"/>
  <c r="F46" i="9"/>
  <c r="E46" i="9"/>
  <c r="H45" i="9"/>
  <c r="G45" i="9"/>
  <c r="F45" i="9"/>
  <c r="H44" i="9"/>
  <c r="G44" i="9"/>
  <c r="F44" i="9"/>
  <c r="H43" i="9"/>
  <c r="G43" i="9"/>
  <c r="F43" i="9"/>
  <c r="H42" i="9"/>
  <c r="G42" i="9"/>
  <c r="F42" i="9"/>
  <c r="H41" i="9"/>
  <c r="G41" i="9"/>
  <c r="F41" i="9"/>
  <c r="H40" i="9"/>
  <c r="G40" i="9"/>
  <c r="F40" i="9"/>
  <c r="H39" i="9"/>
  <c r="G39" i="9"/>
  <c r="F39" i="9"/>
  <c r="H38" i="9"/>
  <c r="G38" i="9"/>
  <c r="F38" i="9"/>
  <c r="E38" i="9"/>
  <c r="H37" i="9"/>
  <c r="G37" i="9"/>
  <c r="F37" i="9"/>
  <c r="H36" i="9"/>
  <c r="G36" i="9"/>
  <c r="F36" i="9"/>
  <c r="H35" i="9"/>
  <c r="G35" i="9"/>
  <c r="F35" i="9"/>
  <c r="E35" i="9"/>
  <c r="B35" i="9" s="1"/>
  <c r="H34" i="9"/>
  <c r="G34" i="9"/>
  <c r="F34" i="9"/>
  <c r="E34" i="9"/>
  <c r="H33" i="9"/>
  <c r="G33" i="9"/>
  <c r="F33" i="9"/>
  <c r="H32" i="9"/>
  <c r="G32" i="9"/>
  <c r="F32" i="9"/>
  <c r="H31" i="9"/>
  <c r="G31" i="9"/>
  <c r="F31" i="9"/>
  <c r="E31" i="9"/>
  <c r="B31" i="9" s="1"/>
  <c r="H30" i="9"/>
  <c r="G30" i="9"/>
  <c r="F30" i="9"/>
  <c r="E30" i="9"/>
  <c r="H29" i="9"/>
  <c r="G29" i="9"/>
  <c r="F29" i="9"/>
  <c r="H28" i="9"/>
  <c r="G28" i="9"/>
  <c r="F28" i="9"/>
  <c r="H27" i="9"/>
  <c r="G27" i="9"/>
  <c r="F27" i="9"/>
  <c r="E27" i="9"/>
  <c r="B27" i="9" s="1"/>
  <c r="H26" i="9"/>
  <c r="G26" i="9"/>
  <c r="F26" i="9"/>
  <c r="H25" i="9"/>
  <c r="G25" i="9"/>
  <c r="E25" i="9" s="1"/>
  <c r="F25" i="9"/>
  <c r="H24" i="9"/>
  <c r="G24" i="9"/>
  <c r="F24" i="9"/>
  <c r="H23" i="9"/>
  <c r="G23" i="9"/>
  <c r="F23" i="9"/>
  <c r="E23" i="9"/>
  <c r="B23" i="9" s="1"/>
  <c r="H22" i="9"/>
  <c r="G22" i="9"/>
  <c r="F22" i="9"/>
  <c r="H21" i="9"/>
  <c r="G21" i="9"/>
  <c r="E21" i="9" s="1"/>
  <c r="B21" i="9" s="1"/>
  <c r="F21" i="9"/>
  <c r="F20" i="9"/>
  <c r="F4" i="9"/>
  <c r="O3" i="9"/>
  <c r="G274" i="9" s="1"/>
  <c r="E274" i="9" s="1"/>
  <c r="B274" i="9" s="1"/>
  <c r="I3" i="9"/>
  <c r="H3" i="9"/>
  <c r="G3" i="9"/>
  <c r="D101" i="8"/>
  <c r="D95" i="8"/>
  <c r="D90" i="8"/>
  <c r="D85" i="8"/>
  <c r="D80" i="8"/>
  <c r="D75" i="8"/>
  <c r="D70" i="8"/>
  <c r="D65" i="8"/>
  <c r="D60" i="8"/>
  <c r="D55" i="8"/>
  <c r="D50" i="8"/>
  <c r="D49" i="8"/>
  <c r="D43" i="8" s="1"/>
  <c r="I35" i="3" s="1"/>
  <c r="D44" i="8"/>
  <c r="D36" i="8"/>
  <c r="D26" i="8"/>
  <c r="D24" i="8" s="1"/>
  <c r="C1499" i="1" s="1"/>
  <c r="H1499" i="1" s="1"/>
  <c r="D18" i="8"/>
  <c r="D8" i="8"/>
  <c r="D6" i="8" s="1"/>
  <c r="C1481" i="1" s="1"/>
  <c r="H1481" i="1" s="1"/>
  <c r="E44" i="7"/>
  <c r="D44" i="7"/>
  <c r="E39" i="7"/>
  <c r="D39" i="7"/>
  <c r="D38" i="7" s="1"/>
  <c r="E30" i="7"/>
  <c r="D30" i="7"/>
  <c r="E23" i="7"/>
  <c r="D23" i="7"/>
  <c r="D22" i="7" s="1"/>
  <c r="E7" i="7"/>
  <c r="E6" i="7" s="1"/>
  <c r="D7" i="7"/>
  <c r="D6" i="7"/>
  <c r="F140" i="6"/>
  <c r="F139" i="6"/>
  <c r="F138" i="6"/>
  <c r="F137" i="6"/>
  <c r="F136" i="6"/>
  <c r="F135" i="6"/>
  <c r="F134" i="6"/>
  <c r="F133" i="6"/>
  <c r="F132" i="6"/>
  <c r="F131" i="6"/>
  <c r="F130" i="6"/>
  <c r="E130" i="6"/>
  <c r="E129" i="6" s="1"/>
  <c r="D1423" i="1" s="1"/>
  <c r="D130" i="6"/>
  <c r="D129" i="6"/>
  <c r="F129" i="6" s="1"/>
  <c r="F128" i="6"/>
  <c r="F127" i="6"/>
  <c r="F126" i="6"/>
  <c r="F125" i="6"/>
  <c r="F124" i="6"/>
  <c r="F123" i="6"/>
  <c r="F122" i="6"/>
  <c r="E122" i="6"/>
  <c r="D122" i="6"/>
  <c r="F121" i="6"/>
  <c r="F120" i="6"/>
  <c r="F119" i="6"/>
  <c r="E118" i="6"/>
  <c r="E114" i="6" s="1"/>
  <c r="I27" i="3"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I25" i="3"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E245" i="5" s="1"/>
  <c r="D1222" i="1" s="1"/>
  <c r="D246" i="5"/>
  <c r="F246" i="5" s="1"/>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E190" i="5" s="1"/>
  <c r="H291" i="9" s="1"/>
  <c r="D191" i="5"/>
  <c r="F191" i="5" s="1"/>
  <c r="D190" i="5"/>
  <c r="G291" i="9" s="1"/>
  <c r="E291" i="9" s="1"/>
  <c r="B291"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81" i="4" s="1"/>
  <c r="E580" i="4"/>
  <c r="F579" i="4"/>
  <c r="F578" i="4"/>
  <c r="F577" i="4"/>
  <c r="E577" i="4"/>
  <c r="D577" i="4"/>
  <c r="F576" i="4"/>
  <c r="F575" i="4"/>
  <c r="F574" i="4"/>
  <c r="E574" i="4"/>
  <c r="D574" i="4"/>
  <c r="F573" i="4"/>
  <c r="F572" i="4"/>
  <c r="E571" i="4"/>
  <c r="D571" i="4"/>
  <c r="F571" i="4" s="1"/>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09" i="1" s="1"/>
  <c r="D516" i="4"/>
  <c r="F516" i="4" s="1"/>
  <c r="D515" i="4"/>
  <c r="F515" i="4" s="1"/>
  <c r="F514" i="4"/>
  <c r="F513" i="4"/>
  <c r="F512" i="4"/>
  <c r="F511" i="4"/>
  <c r="F510" i="4"/>
  <c r="F509" i="4"/>
  <c r="F508" i="4"/>
  <c r="F507" i="4"/>
  <c r="E507" i="4"/>
  <c r="E484" i="4" s="1"/>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E472" i="4" s="1"/>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E364" i="4"/>
  <c r="D364" i="4"/>
  <c r="F362" i="4"/>
  <c r="F361" i="4"/>
  <c r="F360" i="4"/>
  <c r="F359" i="4"/>
  <c r="F358" i="4"/>
  <c r="F357" i="4"/>
  <c r="E356" i="4"/>
  <c r="D356" i="4"/>
  <c r="F356" i="4" s="1"/>
  <c r="F355" i="4"/>
  <c r="F354" i="4"/>
  <c r="F353" i="4"/>
  <c r="F352" i="4"/>
  <c r="E352" i="4"/>
  <c r="E351" i="4" s="1"/>
  <c r="E350" i="4" s="1"/>
  <c r="D352" i="4"/>
  <c r="D351" i="4"/>
  <c r="F351" i="4" s="1"/>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1" i="1" s="1"/>
  <c r="D326" i="4"/>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E263" i="4" s="1"/>
  <c r="D259" i="1" s="1"/>
  <c r="D264" i="4"/>
  <c r="F262" i="4"/>
  <c r="F261" i="4"/>
  <c r="F260" i="4"/>
  <c r="E259" i="4"/>
  <c r="D259" i="4"/>
  <c r="F258" i="4"/>
  <c r="F257" i="4"/>
  <c r="F256" i="4"/>
  <c r="F255" i="4"/>
  <c r="F254" i="4"/>
  <c r="E253" i="4"/>
  <c r="D253" i="4"/>
  <c r="E252" i="4"/>
  <c r="F251" i="4"/>
  <c r="F250" i="4"/>
  <c r="F249" i="4"/>
  <c r="F248" i="4"/>
  <c r="E247" i="4"/>
  <c r="D247" i="4"/>
  <c r="F247" i="4" s="1"/>
  <c r="F246" i="4"/>
  <c r="F245" i="4"/>
  <c r="F244" i="4"/>
  <c r="E244" i="4"/>
  <c r="E22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D54" i="4"/>
  <c r="F54" i="4" s="1"/>
  <c r="F53" i="4"/>
  <c r="F52" i="4"/>
  <c r="E51" i="4"/>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H1577" i="1" s="1"/>
  <c r="C1576" i="1"/>
  <c r="G1576" i="1" s="1"/>
  <c r="G1575" i="1"/>
  <c r="C1575" i="1"/>
  <c r="H1575" i="1" s="1"/>
  <c r="C1574" i="1"/>
  <c r="G1574" i="1" s="1"/>
  <c r="H1573" i="1"/>
  <c r="G1573" i="1"/>
  <c r="C1573" i="1"/>
  <c r="H1572" i="1"/>
  <c r="C1572" i="1"/>
  <c r="G1572" i="1" s="1"/>
  <c r="G1571" i="1"/>
  <c r="C1571" i="1"/>
  <c r="H1571" i="1" s="1"/>
  <c r="H1570" i="1"/>
  <c r="C1570" i="1"/>
  <c r="G1570" i="1" s="1"/>
  <c r="H1569" i="1"/>
  <c r="G1569" i="1"/>
  <c r="C1569" i="1"/>
  <c r="C1568" i="1"/>
  <c r="G1568" i="1" s="1"/>
  <c r="G1567" i="1"/>
  <c r="C1567" i="1"/>
  <c r="H1567" i="1" s="1"/>
  <c r="C1566" i="1"/>
  <c r="G1566" i="1" s="1"/>
  <c r="H1565" i="1"/>
  <c r="G1565" i="1"/>
  <c r="C1565" i="1"/>
  <c r="H1564" i="1"/>
  <c r="C1564" i="1"/>
  <c r="G1564" i="1" s="1"/>
  <c r="G1563" i="1"/>
  <c r="C1563" i="1"/>
  <c r="H1563" i="1" s="1"/>
  <c r="H1562" i="1"/>
  <c r="C1562" i="1"/>
  <c r="G1562" i="1" s="1"/>
  <c r="H1561" i="1"/>
  <c r="G1561" i="1"/>
  <c r="C1561" i="1"/>
  <c r="C1560" i="1"/>
  <c r="G1560" i="1" s="1"/>
  <c r="G1559" i="1"/>
  <c r="C1559" i="1"/>
  <c r="H1559" i="1" s="1"/>
  <c r="C1558" i="1"/>
  <c r="G1558" i="1" s="1"/>
  <c r="H1557" i="1"/>
  <c r="G1557" i="1"/>
  <c r="C1557" i="1"/>
  <c r="H1556" i="1"/>
  <c r="C1556" i="1"/>
  <c r="G1556" i="1" s="1"/>
  <c r="G1555" i="1"/>
  <c r="C1555" i="1"/>
  <c r="H1555" i="1" s="1"/>
  <c r="H1554" i="1"/>
  <c r="C1554" i="1"/>
  <c r="G1554" i="1" s="1"/>
  <c r="H1553" i="1"/>
  <c r="G1553" i="1"/>
  <c r="C1553" i="1"/>
  <c r="C1552" i="1"/>
  <c r="G1552" i="1" s="1"/>
  <c r="G1551" i="1"/>
  <c r="C1551" i="1"/>
  <c r="H1551" i="1" s="1"/>
  <c r="C1550" i="1"/>
  <c r="G1550" i="1" s="1"/>
  <c r="H1549" i="1"/>
  <c r="G1549" i="1"/>
  <c r="C1549" i="1"/>
  <c r="H1548" i="1"/>
  <c r="C1548" i="1"/>
  <c r="G1548" i="1" s="1"/>
  <c r="G1547" i="1"/>
  <c r="C1547" i="1"/>
  <c r="H1547" i="1" s="1"/>
  <c r="H1546" i="1"/>
  <c r="C1546" i="1"/>
  <c r="G1546" i="1" s="1"/>
  <c r="H1545" i="1"/>
  <c r="G1545" i="1"/>
  <c r="C1545" i="1"/>
  <c r="C1544" i="1"/>
  <c r="G1544" i="1" s="1"/>
  <c r="G1543" i="1"/>
  <c r="C1543" i="1"/>
  <c r="H1543" i="1" s="1"/>
  <c r="C1542" i="1"/>
  <c r="G1542" i="1" s="1"/>
  <c r="H1541" i="1"/>
  <c r="G1541" i="1"/>
  <c r="C1541" i="1"/>
  <c r="H1540" i="1"/>
  <c r="C1540" i="1"/>
  <c r="G1540" i="1" s="1"/>
  <c r="G1539" i="1"/>
  <c r="C1539" i="1"/>
  <c r="H1539" i="1" s="1"/>
  <c r="H1538" i="1"/>
  <c r="C1538" i="1"/>
  <c r="G1538" i="1" s="1"/>
  <c r="H1537" i="1"/>
  <c r="G1537" i="1"/>
  <c r="C1537" i="1"/>
  <c r="C1536" i="1"/>
  <c r="G1536" i="1" s="1"/>
  <c r="G1535" i="1"/>
  <c r="C1535" i="1"/>
  <c r="H1535" i="1" s="1"/>
  <c r="C1534" i="1"/>
  <c r="G1534" i="1" s="1"/>
  <c r="H1533" i="1"/>
  <c r="G1533" i="1"/>
  <c r="C1533" i="1"/>
  <c r="H1532" i="1"/>
  <c r="C1532" i="1"/>
  <c r="G1532" i="1" s="1"/>
  <c r="G1531" i="1"/>
  <c r="C1531" i="1"/>
  <c r="H1531" i="1" s="1"/>
  <c r="H1530" i="1"/>
  <c r="C1530" i="1"/>
  <c r="G1530" i="1" s="1"/>
  <c r="H1529" i="1"/>
  <c r="G1529" i="1"/>
  <c r="C1529" i="1"/>
  <c r="C1528" i="1"/>
  <c r="G1528" i="1" s="1"/>
  <c r="G1527" i="1"/>
  <c r="C1527" i="1"/>
  <c r="H1527" i="1" s="1"/>
  <c r="C1526" i="1"/>
  <c r="G1526" i="1" s="1"/>
  <c r="H1525" i="1"/>
  <c r="G1525" i="1"/>
  <c r="C1525" i="1"/>
  <c r="H1524" i="1"/>
  <c r="C1524" i="1"/>
  <c r="G1524" i="1" s="1"/>
  <c r="G1523" i="1"/>
  <c r="C1523" i="1"/>
  <c r="H1523" i="1" s="1"/>
  <c r="H1522" i="1"/>
  <c r="C1522" i="1"/>
  <c r="G1522" i="1" s="1"/>
  <c r="H1521" i="1"/>
  <c r="G1521" i="1"/>
  <c r="C1521" i="1"/>
  <c r="C1520" i="1"/>
  <c r="G1520" i="1" s="1"/>
  <c r="G1519" i="1"/>
  <c r="C1519" i="1"/>
  <c r="H1519" i="1" s="1"/>
  <c r="C1518" i="1"/>
  <c r="G1518" i="1" s="1"/>
  <c r="H1516" i="1"/>
  <c r="C1516" i="1"/>
  <c r="G1516" i="1" s="1"/>
  <c r="G1515" i="1"/>
  <c r="C1515" i="1"/>
  <c r="H1515" i="1" s="1"/>
  <c r="H1514" i="1"/>
  <c r="C1514" i="1"/>
  <c r="G1514" i="1" s="1"/>
  <c r="H1513" i="1"/>
  <c r="G1513" i="1"/>
  <c r="C1513" i="1"/>
  <c r="C1512" i="1"/>
  <c r="G1512" i="1" s="1"/>
  <c r="G1511" i="1"/>
  <c r="C1511" i="1"/>
  <c r="H1511" i="1" s="1"/>
  <c r="C1510" i="1"/>
  <c r="G1510" i="1" s="1"/>
  <c r="C1509" i="1"/>
  <c r="H1509" i="1" s="1"/>
  <c r="H1508" i="1"/>
  <c r="C1508" i="1"/>
  <c r="G1508" i="1" s="1"/>
  <c r="G1507" i="1"/>
  <c r="C1507" i="1"/>
  <c r="H1507" i="1" s="1"/>
  <c r="H1506" i="1"/>
  <c r="C1506" i="1"/>
  <c r="G1506" i="1" s="1"/>
  <c r="H1505" i="1"/>
  <c r="G1505" i="1"/>
  <c r="C1505" i="1"/>
  <c r="C1504" i="1"/>
  <c r="G1504" i="1" s="1"/>
  <c r="C1503" i="1"/>
  <c r="H1503" i="1" s="1"/>
  <c r="C1502" i="1"/>
  <c r="G1502" i="1" s="1"/>
  <c r="C1501" i="1"/>
  <c r="H1501" i="1" s="1"/>
  <c r="H1500" i="1"/>
  <c r="C1500" i="1"/>
  <c r="G1500" i="1" s="1"/>
  <c r="G1499" i="1"/>
  <c r="C1498" i="1"/>
  <c r="G1498" i="1" s="1"/>
  <c r="H1497" i="1"/>
  <c r="G1497" i="1"/>
  <c r="C1497" i="1"/>
  <c r="H1496" i="1"/>
  <c r="C1496" i="1"/>
  <c r="G1496" i="1" s="1"/>
  <c r="G1495" i="1"/>
  <c r="C1495" i="1"/>
  <c r="H1495" i="1" s="1"/>
  <c r="H1494" i="1"/>
  <c r="C1494" i="1"/>
  <c r="G1494" i="1" s="1"/>
  <c r="H1493" i="1"/>
  <c r="G1493" i="1"/>
  <c r="C1493" i="1"/>
  <c r="C1492" i="1"/>
  <c r="G1492" i="1" s="1"/>
  <c r="G1491" i="1"/>
  <c r="C1491" i="1"/>
  <c r="H1491" i="1" s="1"/>
  <c r="C1490" i="1"/>
  <c r="G1490" i="1" s="1"/>
  <c r="H1489" i="1"/>
  <c r="G1489" i="1"/>
  <c r="C1489" i="1"/>
  <c r="H1488" i="1"/>
  <c r="C1488" i="1"/>
  <c r="G1488" i="1" s="1"/>
  <c r="G1487" i="1"/>
  <c r="C1487" i="1"/>
  <c r="H1487" i="1" s="1"/>
  <c r="H1486" i="1"/>
  <c r="C1486" i="1"/>
  <c r="G1486" i="1" s="1"/>
  <c r="H1485" i="1"/>
  <c r="C1485" i="1"/>
  <c r="G1485" i="1" s="1"/>
  <c r="G1484" i="1"/>
  <c r="C1484" i="1"/>
  <c r="H1484" i="1" s="1"/>
  <c r="C1483" i="1"/>
  <c r="H1483" i="1" s="1"/>
  <c r="C1482" i="1"/>
  <c r="G1482" i="1" s="1"/>
  <c r="C1480" i="1"/>
  <c r="H1480" i="1" s="1"/>
  <c r="D1479" i="1"/>
  <c r="C1479" i="1"/>
  <c r="J1479" i="1" s="1"/>
  <c r="D1478" i="1"/>
  <c r="C1478" i="1"/>
  <c r="G1478" i="1" s="1"/>
  <c r="G1477" i="1"/>
  <c r="D1477" i="1"/>
  <c r="C1477" i="1"/>
  <c r="J1477" i="1" s="1"/>
  <c r="D1476" i="1"/>
  <c r="G1476" i="1" s="1"/>
  <c r="C1476" i="1"/>
  <c r="G1475" i="1"/>
  <c r="D1475" i="1"/>
  <c r="C1475" i="1"/>
  <c r="H1475" i="1" s="1"/>
  <c r="H1474" i="1"/>
  <c r="G1474" i="1"/>
  <c r="I1474" i="1" s="1"/>
  <c r="D1474" i="1"/>
  <c r="C1474" i="1"/>
  <c r="J1474" i="1" s="1"/>
  <c r="D1473" i="1"/>
  <c r="C1473" i="1"/>
  <c r="H1473" i="1" s="1"/>
  <c r="H1472" i="1"/>
  <c r="D1472" i="1"/>
  <c r="C1472" i="1"/>
  <c r="J1472" i="1" s="1"/>
  <c r="G1471" i="1"/>
  <c r="I1471" i="1" s="1"/>
  <c r="D1471" i="1"/>
  <c r="C1471" i="1"/>
  <c r="H1471" i="1" s="1"/>
  <c r="D1470" i="1"/>
  <c r="C1470" i="1"/>
  <c r="G1470" i="1" s="1"/>
  <c r="C1469" i="1"/>
  <c r="H1468" i="1"/>
  <c r="D1468" i="1"/>
  <c r="C1468" i="1"/>
  <c r="J1468" i="1" s="1"/>
  <c r="D1467" i="1"/>
  <c r="G1467" i="1" s="1"/>
  <c r="C1467" i="1"/>
  <c r="H1466" i="1"/>
  <c r="G1466" i="1"/>
  <c r="I1466" i="1" s="1"/>
  <c r="D1466" i="1"/>
  <c r="C1466" i="1"/>
  <c r="J1466" i="1" s="1"/>
  <c r="D1465" i="1"/>
  <c r="C1465" i="1"/>
  <c r="H1465" i="1" s="1"/>
  <c r="H1464" i="1"/>
  <c r="D1464" i="1"/>
  <c r="C1464" i="1"/>
  <c r="J1464" i="1" s="1"/>
  <c r="G1463" i="1"/>
  <c r="I1463" i="1" s="1"/>
  <c r="D1463" i="1"/>
  <c r="C1463" i="1"/>
  <c r="H1463" i="1" s="1"/>
  <c r="H1462" i="1"/>
  <c r="G1462" i="1"/>
  <c r="I1462" i="1" s="1"/>
  <c r="D1462" i="1"/>
  <c r="C1462" i="1"/>
  <c r="J1462" i="1" s="1"/>
  <c r="D1461" i="1"/>
  <c r="H1461" i="1" s="1"/>
  <c r="C1461" i="1"/>
  <c r="D1460" i="1"/>
  <c r="C1460" i="1"/>
  <c r="H1460" i="1" s="1"/>
  <c r="H1459" i="1"/>
  <c r="D1459" i="1"/>
  <c r="C1459" i="1"/>
  <c r="J1459" i="1" s="1"/>
  <c r="G1458" i="1"/>
  <c r="I1458" i="1" s="1"/>
  <c r="D1458" i="1"/>
  <c r="C1458" i="1"/>
  <c r="H1458" i="1" s="1"/>
  <c r="H1457" i="1"/>
  <c r="G1457" i="1"/>
  <c r="I1457" i="1" s="1"/>
  <c r="D1457" i="1"/>
  <c r="C1457" i="1"/>
  <c r="J1457" i="1" s="1"/>
  <c r="D1456" i="1"/>
  <c r="C1456" i="1"/>
  <c r="H1456" i="1" s="1"/>
  <c r="H1455" i="1"/>
  <c r="D1455" i="1"/>
  <c r="C1455" i="1"/>
  <c r="J1455" i="1" s="1"/>
  <c r="D1454" i="1"/>
  <c r="C1454" i="1"/>
  <c r="G1454" i="1" s="1"/>
  <c r="D1452" i="1"/>
  <c r="C1452" i="1"/>
  <c r="G1452" i="1" s="1"/>
  <c r="G1451" i="1"/>
  <c r="D1451" i="1"/>
  <c r="C1451" i="1"/>
  <c r="J1451" i="1" s="1"/>
  <c r="D1450" i="1"/>
  <c r="G1450" i="1" s="1"/>
  <c r="C1450" i="1"/>
  <c r="D1449" i="1"/>
  <c r="C1449" i="1"/>
  <c r="J1449" i="1" s="1"/>
  <c r="D1448" i="1"/>
  <c r="C1448" i="1"/>
  <c r="G1448" i="1" s="1"/>
  <c r="G1447" i="1"/>
  <c r="D1447" i="1"/>
  <c r="C1447" i="1"/>
  <c r="J1447" i="1" s="1"/>
  <c r="D1446" i="1"/>
  <c r="G1446" i="1" s="1"/>
  <c r="C1446" i="1"/>
  <c r="H1445" i="1"/>
  <c r="D1445" i="1"/>
  <c r="G1445" i="1" s="1"/>
  <c r="C1445" i="1"/>
  <c r="D1444" i="1"/>
  <c r="C1444" i="1"/>
  <c r="G1444" i="1" s="1"/>
  <c r="D1443" i="1"/>
  <c r="J1443" i="1" s="1"/>
  <c r="C1443" i="1"/>
  <c r="H1442" i="1"/>
  <c r="D1442" i="1"/>
  <c r="C1442" i="1"/>
  <c r="G1442" i="1" s="1"/>
  <c r="I1442" i="1" s="1"/>
  <c r="H1441" i="1"/>
  <c r="D1441" i="1"/>
  <c r="G1441" i="1" s="1"/>
  <c r="I1441" i="1" s="1"/>
  <c r="C1441" i="1"/>
  <c r="D1440" i="1"/>
  <c r="C1440" i="1"/>
  <c r="G1440" i="1" s="1"/>
  <c r="D1439" i="1"/>
  <c r="J1439" i="1" s="1"/>
  <c r="C1439" i="1"/>
  <c r="D1438" i="1"/>
  <c r="H1438" i="1" s="1"/>
  <c r="C1438" i="1"/>
  <c r="D1437" i="1"/>
  <c r="H1437" i="1" s="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C1312" i="1"/>
  <c r="H1312" i="1" s="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G1265" i="1"/>
  <c r="D1265" i="1"/>
  <c r="H1265" i="1" s="1"/>
  <c r="C1265"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3" i="1"/>
  <c r="G1243" i="1"/>
  <c r="D1243" i="1"/>
  <c r="C1243" i="1"/>
  <c r="H1242" i="1"/>
  <c r="G1242" i="1"/>
  <c r="D1242" i="1"/>
  <c r="C1242" i="1"/>
  <c r="D1241" i="1"/>
  <c r="C1241"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D1223" i="1"/>
  <c r="C1223" i="1"/>
  <c r="H1221" i="1"/>
  <c r="G1221" i="1"/>
  <c r="D1221" i="1"/>
  <c r="C1221" i="1"/>
  <c r="H1220" i="1"/>
  <c r="G1220" i="1"/>
  <c r="D1220" i="1"/>
  <c r="C1220" i="1"/>
  <c r="H1219" i="1"/>
  <c r="G1219" i="1"/>
  <c r="D1219" i="1"/>
  <c r="C1219" i="1"/>
  <c r="H1218" i="1"/>
  <c r="G1218" i="1"/>
  <c r="D1218" i="1"/>
  <c r="C1218" i="1"/>
  <c r="D1217" i="1"/>
  <c r="C1217" i="1"/>
  <c r="D1216" i="1"/>
  <c r="C1216" i="1"/>
  <c r="H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D1155" i="1"/>
  <c r="C1155" i="1"/>
  <c r="D1154" i="1"/>
  <c r="C1154" i="1"/>
  <c r="D1151" i="1"/>
  <c r="C1151" i="1"/>
  <c r="H1150" i="1"/>
  <c r="G1150" i="1"/>
  <c r="D1150" i="1"/>
  <c r="C1150" i="1"/>
  <c r="H1149" i="1"/>
  <c r="G1149"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0" i="1"/>
  <c r="G1140" i="1"/>
  <c r="D1140" i="1"/>
  <c r="C1140" i="1"/>
  <c r="H1139" i="1"/>
  <c r="G1139" i="1"/>
  <c r="D1139" i="1"/>
  <c r="C1139"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3" i="1"/>
  <c r="G1063" i="1"/>
  <c r="D1063" i="1"/>
  <c r="C1063" i="1"/>
  <c r="D1062" i="1"/>
  <c r="C1062" i="1"/>
  <c r="D1061" i="1"/>
  <c r="C1061" i="1"/>
  <c r="H1060" i="1"/>
  <c r="G1060" i="1"/>
  <c r="D1060" i="1"/>
  <c r="C1060" i="1"/>
  <c r="H1059" i="1"/>
  <c r="G1059" i="1"/>
  <c r="D1059" i="1"/>
  <c r="C1059" i="1"/>
  <c r="H1058" i="1"/>
  <c r="G1058" i="1"/>
  <c r="D1058" i="1"/>
  <c r="C1058" i="1"/>
  <c r="H1057" i="1"/>
  <c r="G1057" i="1"/>
  <c r="D1057" i="1"/>
  <c r="C1057" i="1"/>
  <c r="D1056" i="1"/>
  <c r="C1056" i="1"/>
  <c r="H1055" i="1"/>
  <c r="G1055" i="1"/>
  <c r="D1055" i="1"/>
  <c r="C1055" i="1"/>
  <c r="D1054" i="1"/>
  <c r="C1054" i="1"/>
  <c r="H1053" i="1"/>
  <c r="G1053" i="1"/>
  <c r="D1053" i="1"/>
  <c r="C1053" i="1"/>
  <c r="H1052" i="1"/>
  <c r="G1052" i="1"/>
  <c r="D1052" i="1"/>
  <c r="C1052" i="1"/>
  <c r="H1051" i="1"/>
  <c r="G1051" i="1"/>
  <c r="D1051" i="1"/>
  <c r="C1051" i="1"/>
  <c r="D1050" i="1"/>
  <c r="C1050" i="1"/>
  <c r="H1049" i="1"/>
  <c r="G1049" i="1"/>
  <c r="D1049" i="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H1031" i="1"/>
  <c r="G1031" i="1"/>
  <c r="D1031" i="1"/>
  <c r="C1031" i="1"/>
  <c r="D1030" i="1"/>
  <c r="C1030" i="1"/>
  <c r="H1029" i="1"/>
  <c r="G1029" i="1"/>
  <c r="D1029" i="1"/>
  <c r="C1029" i="1"/>
  <c r="D1028" i="1"/>
  <c r="C1028" i="1"/>
  <c r="H1027" i="1"/>
  <c r="G1027" i="1"/>
  <c r="D1027" i="1"/>
  <c r="C1027" i="1"/>
  <c r="H1026" i="1"/>
  <c r="G1026" i="1"/>
  <c r="D1026" i="1"/>
  <c r="C1026" i="1"/>
  <c r="D1025" i="1"/>
  <c r="G1025" i="1" s="1"/>
  <c r="C1025" i="1"/>
  <c r="H1024" i="1"/>
  <c r="G1024" i="1"/>
  <c r="D1024" i="1"/>
  <c r="C1024" i="1"/>
  <c r="D1023" i="1"/>
  <c r="G1023" i="1" s="1"/>
  <c r="C1023" i="1"/>
  <c r="D1022" i="1"/>
  <c r="C1022" i="1"/>
  <c r="H1021" i="1"/>
  <c r="G1021" i="1"/>
  <c r="D1021" i="1"/>
  <c r="C1021" i="1"/>
  <c r="D1020" i="1"/>
  <c r="C1020" i="1"/>
  <c r="D1019" i="1"/>
  <c r="C1019" i="1"/>
  <c r="D1018" i="1"/>
  <c r="C1018" i="1"/>
  <c r="H1017" i="1"/>
  <c r="G1017" i="1"/>
  <c r="D1017" i="1"/>
  <c r="C1017" i="1"/>
  <c r="H1016" i="1"/>
  <c r="G1016" i="1"/>
  <c r="D1016" i="1"/>
  <c r="C1016" i="1"/>
  <c r="D1015" i="1"/>
  <c r="C1015" i="1"/>
  <c r="D1014" i="1"/>
  <c r="C1014" i="1"/>
  <c r="D1013" i="1"/>
  <c r="C1013" i="1"/>
  <c r="D1012" i="1"/>
  <c r="C1012" i="1"/>
  <c r="H1011" i="1"/>
  <c r="G1011" i="1"/>
  <c r="D1011" i="1"/>
  <c r="C1011" i="1"/>
  <c r="H1010" i="1"/>
  <c r="G1010" i="1"/>
  <c r="D1010" i="1"/>
  <c r="C1010" i="1"/>
  <c r="H1009" i="1"/>
  <c r="G1009" i="1"/>
  <c r="D1009" i="1"/>
  <c r="C1009" i="1"/>
  <c r="D1008" i="1"/>
  <c r="C1008" i="1"/>
  <c r="C1007" i="1"/>
  <c r="D1006" i="1"/>
  <c r="C1006" i="1"/>
  <c r="H1005" i="1"/>
  <c r="G1005" i="1"/>
  <c r="D1005" i="1"/>
  <c r="C1005" i="1"/>
  <c r="D1004" i="1"/>
  <c r="C1004" i="1"/>
  <c r="H1003" i="1"/>
  <c r="G1003" i="1"/>
  <c r="D1003" i="1"/>
  <c r="C1003" i="1"/>
  <c r="D1002" i="1"/>
  <c r="C1002" i="1"/>
  <c r="D1001" i="1"/>
  <c r="C1001" i="1"/>
  <c r="D1000" i="1"/>
  <c r="C1000" i="1"/>
  <c r="D999" i="1"/>
  <c r="C999" i="1"/>
  <c r="D998" i="1"/>
  <c r="C998" i="1"/>
  <c r="D997" i="1"/>
  <c r="C997" i="1"/>
  <c r="D996" i="1"/>
  <c r="C996" i="1"/>
  <c r="D995" i="1"/>
  <c r="C995" i="1"/>
  <c r="H995" i="1" s="1"/>
  <c r="D994" i="1"/>
  <c r="C994" i="1"/>
  <c r="D993" i="1"/>
  <c r="C993" i="1"/>
  <c r="H992" i="1"/>
  <c r="G992" i="1"/>
  <c r="D992" i="1"/>
  <c r="C992" i="1"/>
  <c r="D991" i="1"/>
  <c r="C991" i="1"/>
  <c r="H989" i="1"/>
  <c r="G989" i="1"/>
  <c r="D989" i="1"/>
  <c r="C989" i="1"/>
  <c r="H988" i="1"/>
  <c r="G988" i="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C716" i="1"/>
  <c r="D715" i="1"/>
  <c r="C715" i="1"/>
  <c r="D714" i="1"/>
  <c r="H714" i="1" s="1"/>
  <c r="C714" i="1"/>
  <c r="D713" i="1"/>
  <c r="C713" i="1"/>
  <c r="H713" i="1" s="1"/>
  <c r="H712" i="1"/>
  <c r="G712" i="1"/>
  <c r="D712" i="1"/>
  <c r="C712" i="1"/>
  <c r="D711" i="1"/>
  <c r="C711" i="1"/>
  <c r="H711" i="1" s="1"/>
  <c r="D710" i="1"/>
  <c r="C710"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D690" i="1"/>
  <c r="C690" i="1"/>
  <c r="D689" i="1"/>
  <c r="C689" i="1"/>
  <c r="H689" i="1" s="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G648" i="1"/>
  <c r="D648" i="1"/>
  <c r="C648" i="1"/>
  <c r="D647" i="1"/>
  <c r="C647" i="1"/>
  <c r="H647" i="1" s="1"/>
  <c r="H646" i="1"/>
  <c r="G646" i="1"/>
  <c r="D646" i="1"/>
  <c r="C646" i="1"/>
  <c r="D645" i="1"/>
  <c r="C645" i="1"/>
  <c r="D644" i="1"/>
  <c r="C644" i="1"/>
  <c r="H643" i="1"/>
  <c r="D643" i="1"/>
  <c r="C643" i="1"/>
  <c r="D642" i="1"/>
  <c r="C642" i="1"/>
  <c r="H642" i="1" s="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D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D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C413" i="1"/>
  <c r="D412" i="1"/>
  <c r="C412" i="1"/>
  <c r="H412" i="1" s="1"/>
  <c r="D411" i="1"/>
  <c r="C411" i="1"/>
  <c r="H411" i="1" s="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D369" i="1"/>
  <c r="C369" i="1"/>
  <c r="D368" i="1"/>
  <c r="C368" i="1"/>
  <c r="H368" i="1" s="1"/>
  <c r="D367" i="1"/>
  <c r="C367" i="1"/>
  <c r="H367" i="1" s="1"/>
  <c r="D366" i="1"/>
  <c r="C366" i="1"/>
  <c r="H366" i="1" s="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D290" i="1"/>
  <c r="C290" i="1"/>
  <c r="H289" i="1"/>
  <c r="G289" i="1"/>
  <c r="D289" i="1"/>
  <c r="C289" i="1"/>
  <c r="D288" i="1"/>
  <c r="C288" i="1"/>
  <c r="G288" i="1" s="1"/>
  <c r="H284" i="1"/>
  <c r="G284" i="1"/>
  <c r="D284" i="1"/>
  <c r="C284" i="1"/>
  <c r="D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D264" i="1"/>
  <c r="H263" i="1"/>
  <c r="G263" i="1"/>
  <c r="D263" i="1"/>
  <c r="C263" i="1"/>
  <c r="H262" i="1"/>
  <c r="G262" i="1"/>
  <c r="D262" i="1"/>
  <c r="C262" i="1"/>
  <c r="D261" i="1"/>
  <c r="C261" i="1"/>
  <c r="H261" i="1" s="1"/>
  <c r="D260" i="1"/>
  <c r="C260" i="1"/>
  <c r="H260" i="1" s="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D246" i="1"/>
  <c r="C246" i="1"/>
  <c r="H245" i="1"/>
  <c r="G245" i="1"/>
  <c r="D245" i="1"/>
  <c r="C245" i="1"/>
  <c r="H244" i="1"/>
  <c r="G244" i="1"/>
  <c r="D244" i="1"/>
  <c r="C244"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D208" i="1"/>
  <c r="G208" i="1" s="1"/>
  <c r="C208"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C193" i="1"/>
  <c r="D191" i="1"/>
  <c r="C191" i="1"/>
  <c r="D190" i="1"/>
  <c r="C190" i="1"/>
  <c r="D189" i="1"/>
  <c r="C189" i="1"/>
  <c r="D188" i="1"/>
  <c r="C188" i="1"/>
  <c r="D187" i="1"/>
  <c r="C187" i="1"/>
  <c r="D186" i="1"/>
  <c r="C186" i="1"/>
  <c r="H186" i="1" s="1"/>
  <c r="D185" i="1"/>
  <c r="C185" i="1"/>
  <c r="H185" i="1" s="1"/>
  <c r="D184" i="1"/>
  <c r="C184" i="1"/>
  <c r="H184" i="1" s="1"/>
  <c r="D183" i="1"/>
  <c r="C183" i="1"/>
  <c r="G182" i="1"/>
  <c r="D182" i="1"/>
  <c r="C182" i="1"/>
  <c r="H182" i="1" s="1"/>
  <c r="D181" i="1"/>
  <c r="C181" i="1"/>
  <c r="D180" i="1"/>
  <c r="C180" i="1"/>
  <c r="G180" i="1" s="1"/>
  <c r="H179" i="1"/>
  <c r="G179" i="1"/>
  <c r="D179" i="1"/>
  <c r="C179" i="1"/>
  <c r="D178" i="1"/>
  <c r="C178" i="1"/>
  <c r="H178" i="1" s="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H162" i="1" s="1"/>
  <c r="D161" i="1"/>
  <c r="G161" i="1" s="1"/>
  <c r="C161" i="1"/>
  <c r="D160" i="1"/>
  <c r="C160" i="1"/>
  <c r="H158" i="1"/>
  <c r="G158" i="1"/>
  <c r="D158" i="1"/>
  <c r="C158" i="1"/>
  <c r="D157" i="1"/>
  <c r="C157" i="1"/>
  <c r="H156" i="1"/>
  <c r="G156" i="1"/>
  <c r="D156" i="1"/>
  <c r="C156" i="1"/>
  <c r="D155" i="1"/>
  <c r="C155" i="1"/>
  <c r="D154" i="1"/>
  <c r="C154" i="1"/>
  <c r="H154" i="1" s="1"/>
  <c r="D153" i="1"/>
  <c r="C153" i="1"/>
  <c r="H152" i="1"/>
  <c r="G152" i="1"/>
  <c r="D152" i="1"/>
  <c r="C152" i="1"/>
  <c r="H151" i="1"/>
  <c r="G151" i="1"/>
  <c r="D151" i="1"/>
  <c r="C151" i="1"/>
  <c r="D150" i="1"/>
  <c r="C150"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D130" i="1"/>
  <c r="C130" i="1"/>
  <c r="H128" i="1"/>
  <c r="G128" i="1"/>
  <c r="D128" i="1"/>
  <c r="C128" i="1"/>
  <c r="H127" i="1"/>
  <c r="G127" i="1"/>
  <c r="D127" i="1"/>
  <c r="C127" i="1"/>
  <c r="H126" i="1"/>
  <c r="G126" i="1"/>
  <c r="D126" i="1"/>
  <c r="C126" i="1"/>
  <c r="H125" i="1"/>
  <c r="G125" i="1"/>
  <c r="D125" i="1"/>
  <c r="C125" i="1"/>
  <c r="H124" i="1"/>
  <c r="G124" i="1"/>
  <c r="D124" i="1"/>
  <c r="C124" i="1"/>
  <c r="D123" i="1"/>
  <c r="C123" i="1"/>
  <c r="H122" i="1"/>
  <c r="G122" i="1"/>
  <c r="D122" i="1"/>
  <c r="C122"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C82" i="1"/>
  <c r="H82" i="1" s="1"/>
  <c r="D81" i="1"/>
  <c r="C81" i="1"/>
  <c r="H80" i="1"/>
  <c r="G80" i="1"/>
  <c r="D80" i="1"/>
  <c r="C80" i="1"/>
  <c r="D79" i="1"/>
  <c r="C79" i="1"/>
  <c r="D77" i="1"/>
  <c r="H77" i="1" s="1"/>
  <c r="C77" i="1"/>
  <c r="D76" i="1"/>
  <c r="C76" i="1"/>
  <c r="H75" i="1"/>
  <c r="G75" i="1"/>
  <c r="D75" i="1"/>
  <c r="C75" i="1"/>
  <c r="D74" i="1"/>
  <c r="C74" i="1"/>
  <c r="D73" i="1"/>
  <c r="C73" i="1"/>
  <c r="H72" i="1"/>
  <c r="G72" i="1"/>
  <c r="D72" i="1"/>
  <c r="C72" i="1"/>
  <c r="D71" i="1"/>
  <c r="C71" i="1"/>
  <c r="G71" i="1" s="1"/>
  <c r="D70" i="1"/>
  <c r="C70" i="1"/>
  <c r="G70" i="1" s="1"/>
  <c r="H69" i="1"/>
  <c r="G69" i="1"/>
  <c r="D69" i="1"/>
  <c r="C69" i="1"/>
  <c r="H68" i="1"/>
  <c r="G68" i="1"/>
  <c r="D68" i="1"/>
  <c r="C68" i="1"/>
  <c r="H67" i="1"/>
  <c r="G67" i="1"/>
  <c r="D67" i="1"/>
  <c r="C67" i="1"/>
  <c r="H66" i="1"/>
  <c r="G66" i="1"/>
  <c r="D66" i="1"/>
  <c r="C66" i="1"/>
  <c r="D65" i="1"/>
  <c r="H65" i="1" s="1"/>
  <c r="C65" i="1"/>
  <c r="D64" i="1"/>
  <c r="H63" i="1"/>
  <c r="G63" i="1"/>
  <c r="D63" i="1"/>
  <c r="C63" i="1"/>
  <c r="H62" i="1"/>
  <c r="G62" i="1"/>
  <c r="D62" i="1"/>
  <c r="C62"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C53" i="1"/>
  <c r="H52" i="1"/>
  <c r="G52" i="1"/>
  <c r="D52" i="1"/>
  <c r="C52" i="1"/>
  <c r="H51" i="1"/>
  <c r="G51" i="1"/>
  <c r="D51" i="1"/>
  <c r="C51"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E38" i="7" l="1"/>
  <c r="E22" i="7"/>
  <c r="G1461" i="1"/>
  <c r="E5" i="7"/>
  <c r="H1467" i="1"/>
  <c r="I1467" i="1" s="1"/>
  <c r="H30" i="3"/>
  <c r="C1453" i="1"/>
  <c r="H1454" i="1"/>
  <c r="D5" i="7"/>
  <c r="G1312" i="1"/>
  <c r="H1578" i="1"/>
  <c r="G1579" i="1"/>
  <c r="G1577" i="1"/>
  <c r="G1509" i="1"/>
  <c r="G1503" i="1"/>
  <c r="G1501" i="1"/>
  <c r="G1483" i="1"/>
  <c r="G1481" i="1"/>
  <c r="H1482" i="1"/>
  <c r="G1480" i="1"/>
  <c r="H1241" i="1"/>
  <c r="H1240" i="1"/>
  <c r="H1278" i="1"/>
  <c r="H1264" i="1"/>
  <c r="H1244" i="1"/>
  <c r="G1232" i="1"/>
  <c r="F250" i="5"/>
  <c r="E280" i="9"/>
  <c r="B280" i="9" s="1"/>
  <c r="H1224" i="1"/>
  <c r="H1223" i="1"/>
  <c r="E237" i="5"/>
  <c r="F239" i="5"/>
  <c r="H1217" i="1"/>
  <c r="G1166" i="1"/>
  <c r="G1165" i="1"/>
  <c r="G1156" i="1"/>
  <c r="G1155" i="1"/>
  <c r="G1154" i="1"/>
  <c r="G1151" i="1"/>
  <c r="G1148" i="1"/>
  <c r="G1141" i="1"/>
  <c r="H1138" i="1"/>
  <c r="E284" i="9"/>
  <c r="B284" i="9" s="1"/>
  <c r="H1064" i="1"/>
  <c r="F78" i="5"/>
  <c r="H1062" i="1"/>
  <c r="H1061" i="1"/>
  <c r="H1056" i="1"/>
  <c r="H1054" i="1"/>
  <c r="H1048" i="1"/>
  <c r="H1050" i="1"/>
  <c r="F70" i="5"/>
  <c r="H1033" i="1"/>
  <c r="H1032" i="1"/>
  <c r="H1030" i="1"/>
  <c r="H1028" i="1"/>
  <c r="H1025" i="1"/>
  <c r="H1023" i="1"/>
  <c r="H1022" i="1"/>
  <c r="H1019" i="1"/>
  <c r="H1020" i="1"/>
  <c r="H1018" i="1"/>
  <c r="H1015" i="1"/>
  <c r="H1013" i="1"/>
  <c r="H1014" i="1"/>
  <c r="F35" i="5"/>
  <c r="H1012" i="1"/>
  <c r="H1008" i="1"/>
  <c r="H1007" i="1"/>
  <c r="F29" i="5"/>
  <c r="H1006" i="1"/>
  <c r="H1004" i="1"/>
  <c r="H1002" i="1"/>
  <c r="H1001" i="1"/>
  <c r="H1000" i="1"/>
  <c r="H999" i="1"/>
  <c r="E12" i="5"/>
  <c r="D990" i="1" s="1"/>
  <c r="H998" i="1"/>
  <c r="F19" i="5"/>
  <c r="H997" i="1"/>
  <c r="H996" i="1"/>
  <c r="H994" i="1"/>
  <c r="H993" i="1"/>
  <c r="F13" i="5"/>
  <c r="H991" i="1"/>
  <c r="H987" i="1"/>
  <c r="H986" i="1"/>
  <c r="F8" i="5"/>
  <c r="H716" i="1"/>
  <c r="H715" i="1"/>
  <c r="G714" i="1"/>
  <c r="H710" i="1"/>
  <c r="H709" i="1"/>
  <c r="H690" i="1"/>
  <c r="G669" i="1"/>
  <c r="H649" i="1"/>
  <c r="E22" i="9"/>
  <c r="B22" i="9" s="1"/>
  <c r="G644" i="1"/>
  <c r="G643" i="1"/>
  <c r="H645" i="1"/>
  <c r="F652" i="4"/>
  <c r="H641" i="1"/>
  <c r="H369" i="1"/>
  <c r="F369" i="4"/>
  <c r="H365" i="1"/>
  <c r="H291" i="1"/>
  <c r="H290" i="1"/>
  <c r="H413" i="1"/>
  <c r="F418" i="4"/>
  <c r="F264" i="4"/>
  <c r="E69" i="9"/>
  <c r="F226" i="9"/>
  <c r="F259" i="4"/>
  <c r="E67" i="9"/>
  <c r="B67" i="9" s="1"/>
  <c r="E225" i="9"/>
  <c r="B225" i="9" s="1"/>
  <c r="H246" i="1"/>
  <c r="H243" i="1"/>
  <c r="H208" i="1"/>
  <c r="H207" i="1"/>
  <c r="E196" i="4"/>
  <c r="D192" i="1" s="1"/>
  <c r="H191" i="1"/>
  <c r="H190" i="1"/>
  <c r="H189" i="1"/>
  <c r="H188" i="1"/>
  <c r="H187" i="1"/>
  <c r="F222" i="9"/>
  <c r="B222" i="9" s="1"/>
  <c r="F188" i="4"/>
  <c r="E45" i="9"/>
  <c r="B45" i="9" s="1"/>
  <c r="H183" i="1"/>
  <c r="F220" i="9"/>
  <c r="H181" i="1"/>
  <c r="F219" i="9"/>
  <c r="B219" i="9" s="1"/>
  <c r="E43" i="9"/>
  <c r="B43" i="9" s="1"/>
  <c r="E42" i="9"/>
  <c r="F218" i="9"/>
  <c r="B218" i="9" s="1"/>
  <c r="E41" i="9"/>
  <c r="H177" i="1"/>
  <c r="H176" i="1"/>
  <c r="H175" i="1"/>
  <c r="H173" i="1"/>
  <c r="F177" i="4"/>
  <c r="H174" i="1"/>
  <c r="H172" i="1"/>
  <c r="H171" i="1"/>
  <c r="H170" i="1"/>
  <c r="H169" i="1"/>
  <c r="H168" i="1"/>
  <c r="H167" i="1"/>
  <c r="H165" i="1"/>
  <c r="F169" i="4"/>
  <c r="H166" i="1"/>
  <c r="H164" i="1"/>
  <c r="H163" i="1"/>
  <c r="H160" i="1"/>
  <c r="F164" i="4"/>
  <c r="H161" i="1"/>
  <c r="G155" i="1"/>
  <c r="F159" i="4"/>
  <c r="G157" i="1"/>
  <c r="E152" i="4"/>
  <c r="D148" i="1" s="1"/>
  <c r="E39" i="9"/>
  <c r="B39" i="9" s="1"/>
  <c r="H153" i="1"/>
  <c r="H149" i="1"/>
  <c r="H150" i="1"/>
  <c r="F153" i="4"/>
  <c r="H307" i="1"/>
  <c r="F312" i="4"/>
  <c r="H308" i="1"/>
  <c r="H131" i="1"/>
  <c r="H130" i="1"/>
  <c r="F134" i="4"/>
  <c r="G121" i="1"/>
  <c r="G123" i="1"/>
  <c r="F125" i="4"/>
  <c r="F112" i="4"/>
  <c r="E37" i="9"/>
  <c r="F216" i="9"/>
  <c r="H113" i="1"/>
  <c r="E106" i="4"/>
  <c r="D102" i="1" s="1"/>
  <c r="E82" i="4"/>
  <c r="D78" i="1" s="1"/>
  <c r="H79" i="1"/>
  <c r="F83" i="4"/>
  <c r="H81" i="1"/>
  <c r="G77" i="1"/>
  <c r="H76" i="1"/>
  <c r="G74" i="1"/>
  <c r="F77" i="4"/>
  <c r="H73" i="1"/>
  <c r="F74" i="4"/>
  <c r="E33" i="9"/>
  <c r="B33" i="9" s="1"/>
  <c r="G65" i="1"/>
  <c r="E29" i="9"/>
  <c r="H50" i="1"/>
  <c r="E50" i="4"/>
  <c r="D46" i="1" s="1"/>
  <c r="H53" i="1"/>
  <c r="E26" i="9"/>
  <c r="B26" i="9" s="1"/>
  <c r="G1278" i="1"/>
  <c r="G1264" i="1"/>
  <c r="G1244" i="1"/>
  <c r="G1241" i="1"/>
  <c r="G1240" i="1"/>
  <c r="H1232" i="1"/>
  <c r="G1223" i="1"/>
  <c r="G1224" i="1"/>
  <c r="G1216" i="1"/>
  <c r="G1217" i="1"/>
  <c r="D238" i="5"/>
  <c r="C1215" i="1" s="1"/>
  <c r="H1165" i="1"/>
  <c r="H1156" i="1"/>
  <c r="H1154" i="1"/>
  <c r="H1155" i="1"/>
  <c r="H1148" i="1"/>
  <c r="H1151" i="1"/>
  <c r="H1141" i="1"/>
  <c r="G1064" i="1"/>
  <c r="G1062" i="1"/>
  <c r="G1056" i="1"/>
  <c r="G1061" i="1"/>
  <c r="G1054" i="1"/>
  <c r="D69" i="5"/>
  <c r="G1048" i="1"/>
  <c r="G1050" i="1"/>
  <c r="G1033" i="1"/>
  <c r="G1030" i="1"/>
  <c r="G1032" i="1"/>
  <c r="G1028" i="1"/>
  <c r="G1022" i="1"/>
  <c r="G1019" i="1"/>
  <c r="G1020" i="1"/>
  <c r="G1018" i="1"/>
  <c r="G1015" i="1"/>
  <c r="G1013" i="1"/>
  <c r="G1014" i="1"/>
  <c r="G1012" i="1"/>
  <c r="G1007" i="1"/>
  <c r="G1008" i="1"/>
  <c r="G1006" i="1"/>
  <c r="G1004" i="1"/>
  <c r="G1002" i="1"/>
  <c r="G1001" i="1"/>
  <c r="G1000" i="1"/>
  <c r="G999" i="1"/>
  <c r="G997" i="1"/>
  <c r="G998" i="1"/>
  <c r="G996" i="1"/>
  <c r="G995" i="1"/>
  <c r="G994" i="1"/>
  <c r="G991" i="1"/>
  <c r="G993" i="1"/>
  <c r="G986" i="1"/>
  <c r="G987" i="1"/>
  <c r="G716" i="1"/>
  <c r="G715" i="1"/>
  <c r="G713" i="1"/>
  <c r="G711" i="1"/>
  <c r="G710" i="1"/>
  <c r="G709" i="1"/>
  <c r="G690" i="1"/>
  <c r="G689" i="1"/>
  <c r="G649" i="1"/>
  <c r="G647" i="1"/>
  <c r="H644" i="1"/>
  <c r="G642" i="1"/>
  <c r="G645" i="1"/>
  <c r="G641" i="1"/>
  <c r="G369" i="1"/>
  <c r="G368" i="1"/>
  <c r="G367" i="1"/>
  <c r="G366" i="1"/>
  <c r="G365" i="1"/>
  <c r="G307" i="1"/>
  <c r="G308" i="1"/>
  <c r="G290" i="1"/>
  <c r="G413" i="1"/>
  <c r="G291" i="1"/>
  <c r="F416" i="4"/>
  <c r="E643" i="4"/>
  <c r="D637" i="1" s="1"/>
  <c r="H288" i="1"/>
  <c r="G411" i="1"/>
  <c r="G412" i="1"/>
  <c r="E273" i="9"/>
  <c r="B273" i="9" s="1"/>
  <c r="G260" i="1"/>
  <c r="G261" i="1"/>
  <c r="B226" i="9"/>
  <c r="D252" i="4"/>
  <c r="G243" i="1"/>
  <c r="G246" i="1"/>
  <c r="G207" i="1"/>
  <c r="G191" i="1"/>
  <c r="G190" i="1"/>
  <c r="G189" i="1"/>
  <c r="G188" i="1"/>
  <c r="G187" i="1"/>
  <c r="G186" i="1"/>
  <c r="G184" i="1"/>
  <c r="G185" i="1"/>
  <c r="B221" i="9"/>
  <c r="G183" i="1"/>
  <c r="G181" i="1"/>
  <c r="H180" i="1"/>
  <c r="G178" i="1"/>
  <c r="G177" i="1"/>
  <c r="G176" i="1"/>
  <c r="G175" i="1"/>
  <c r="G173" i="1"/>
  <c r="G174" i="1"/>
  <c r="G172" i="1"/>
  <c r="G171" i="1"/>
  <c r="G170" i="1"/>
  <c r="G169" i="1"/>
  <c r="G168" i="1"/>
  <c r="G167" i="1"/>
  <c r="G165" i="1"/>
  <c r="G166" i="1"/>
  <c r="G164" i="1"/>
  <c r="G160" i="1"/>
  <c r="G163" i="1"/>
  <c r="G162" i="1"/>
  <c r="D163" i="4"/>
  <c r="H155" i="1"/>
  <c r="H157" i="1"/>
  <c r="G154" i="1"/>
  <c r="F217" i="9"/>
  <c r="B217" i="9" s="1"/>
  <c r="G153" i="1"/>
  <c r="G149" i="1"/>
  <c r="G150" i="1"/>
  <c r="D152" i="4"/>
  <c r="H74" i="1"/>
  <c r="G130" i="1"/>
  <c r="G131" i="1"/>
  <c r="D133" i="4"/>
  <c r="H121" i="1"/>
  <c r="H123" i="1"/>
  <c r="D106" i="4"/>
  <c r="G108" i="1"/>
  <c r="G113" i="1"/>
  <c r="G82" i="1"/>
  <c r="G79" i="1"/>
  <c r="G81" i="1"/>
  <c r="G73" i="1"/>
  <c r="G76" i="1"/>
  <c r="H70" i="1"/>
  <c r="H71" i="1"/>
  <c r="G50" i="1"/>
  <c r="G53" i="1"/>
  <c r="H1423" i="1"/>
  <c r="G1423" i="1"/>
  <c r="G509" i="1"/>
  <c r="H509" i="1"/>
  <c r="G40" i="1"/>
  <c r="H40" i="1"/>
  <c r="G321" i="1"/>
  <c r="H321" i="1"/>
  <c r="J1440" i="1"/>
  <c r="J1465" i="1"/>
  <c r="F8" i="4"/>
  <c r="D7" i="4"/>
  <c r="F210" i="4"/>
  <c r="D196" i="4"/>
  <c r="F268" i="4"/>
  <c r="D263" i="4"/>
  <c r="F568" i="4"/>
  <c r="D567" i="4"/>
  <c r="F617" i="4"/>
  <c r="D593" i="4"/>
  <c r="C4" i="1"/>
  <c r="C64" i="1"/>
  <c r="C206" i="1"/>
  <c r="C264" i="1"/>
  <c r="C283" i="1"/>
  <c r="C562" i="1"/>
  <c r="C565" i="1"/>
  <c r="C611" i="1"/>
  <c r="G1437" i="1"/>
  <c r="G1438" i="1"/>
  <c r="G1439" i="1"/>
  <c r="J1441" i="1"/>
  <c r="G1443" i="1"/>
  <c r="J1445" i="1"/>
  <c r="H1446" i="1"/>
  <c r="I1446" i="1" s="1"/>
  <c r="J1446" i="1"/>
  <c r="H1447" i="1"/>
  <c r="I1447" i="1" s="1"/>
  <c r="H1450" i="1"/>
  <c r="I1450" i="1" s="1"/>
  <c r="J1450" i="1"/>
  <c r="H1451" i="1"/>
  <c r="I1451" i="1" s="1"/>
  <c r="G1455" i="1"/>
  <c r="I1455" i="1" s="1"/>
  <c r="G1459" i="1"/>
  <c r="I1459" i="1" s="1"/>
  <c r="G1464" i="1"/>
  <c r="I1464" i="1" s="1"/>
  <c r="G1468" i="1"/>
  <c r="I1468" i="1" s="1"/>
  <c r="G1472" i="1"/>
  <c r="I1472" i="1" s="1"/>
  <c r="H1476" i="1"/>
  <c r="I1476" i="1" s="1"/>
  <c r="J1476" i="1"/>
  <c r="H1477" i="1"/>
  <c r="I1477" i="1" s="1"/>
  <c r="H1498" i="1"/>
  <c r="H1502" i="1"/>
  <c r="H1504" i="1"/>
  <c r="H1526" i="1"/>
  <c r="H1528" i="1"/>
  <c r="H1542" i="1"/>
  <c r="H1544" i="1"/>
  <c r="H1558" i="1"/>
  <c r="H1560" i="1"/>
  <c r="H1574" i="1"/>
  <c r="H1576" i="1"/>
  <c r="E7" i="4"/>
  <c r="E311" i="4"/>
  <c r="D306" i="1" s="1"/>
  <c r="D363" i="4"/>
  <c r="D350" i="4" s="1"/>
  <c r="F364" i="4"/>
  <c r="D529" i="4"/>
  <c r="F626" i="4"/>
  <c r="D625" i="4"/>
  <c r="D1453" i="1"/>
  <c r="H1453" i="1" s="1"/>
  <c r="I30" i="3"/>
  <c r="J1444" i="1"/>
  <c r="J1456" i="1"/>
  <c r="J1460" i="1"/>
  <c r="J1473" i="1"/>
  <c r="D41" i="1"/>
  <c r="D61" i="1"/>
  <c r="D193" i="1"/>
  <c r="D345" i="1"/>
  <c r="D346" i="1"/>
  <c r="D347" i="1"/>
  <c r="D364" i="1"/>
  <c r="D510" i="1"/>
  <c r="H1439" i="1"/>
  <c r="H1440" i="1"/>
  <c r="I1440" i="1" s="1"/>
  <c r="J1442" i="1"/>
  <c r="H1443" i="1"/>
  <c r="H1444" i="1"/>
  <c r="I1444" i="1" s="1"/>
  <c r="G1449" i="1"/>
  <c r="G1456" i="1"/>
  <c r="I1456" i="1" s="1"/>
  <c r="J1458" i="1"/>
  <c r="G1460" i="1"/>
  <c r="I1460" i="1" s="1"/>
  <c r="J1463" i="1"/>
  <c r="G1465" i="1"/>
  <c r="I1465" i="1" s="1"/>
  <c r="J1467" i="1"/>
  <c r="J1471" i="1"/>
  <c r="G1473" i="1"/>
  <c r="I1473" i="1" s="1"/>
  <c r="G1479" i="1"/>
  <c r="E298" i="4"/>
  <c r="D644" i="4"/>
  <c r="F417" i="4"/>
  <c r="H1448" i="1"/>
  <c r="I1448" i="1" s="1"/>
  <c r="J1448" i="1"/>
  <c r="H1449" i="1"/>
  <c r="H1452" i="1"/>
  <c r="I1452" i="1" s="1"/>
  <c r="J1452" i="1"/>
  <c r="H1470" i="1"/>
  <c r="H1478" i="1"/>
  <c r="I1478" i="1" s="1"/>
  <c r="J1478" i="1"/>
  <c r="H1479" i="1"/>
  <c r="H1490" i="1"/>
  <c r="H1492" i="1"/>
  <c r="H1510" i="1"/>
  <c r="H1512" i="1"/>
  <c r="H1518" i="1"/>
  <c r="H1520" i="1"/>
  <c r="H1534" i="1"/>
  <c r="H1536" i="1"/>
  <c r="H1550" i="1"/>
  <c r="H1552" i="1"/>
  <c r="H1566" i="1"/>
  <c r="H1568" i="1"/>
  <c r="F128" i="4"/>
  <c r="D124" i="4"/>
  <c r="E528" i="4"/>
  <c r="G289" i="9"/>
  <c r="F177" i="5"/>
  <c r="E292" i="9"/>
  <c r="B292" i="9" s="1"/>
  <c r="D42" i="8"/>
  <c r="G294" i="9" s="1"/>
  <c r="E294" i="9" s="1"/>
  <c r="D472" i="4"/>
  <c r="E644" i="4"/>
  <c r="D638" i="1" s="1"/>
  <c r="H289" i="9"/>
  <c r="E176" i="5"/>
  <c r="F190" i="5"/>
  <c r="D50" i="4"/>
  <c r="D82" i="4"/>
  <c r="D311" i="4"/>
  <c r="E421" i="4"/>
  <c r="D643" i="4"/>
  <c r="G286" i="9"/>
  <c r="F88" i="5"/>
  <c r="F119" i="5"/>
  <c r="D176" i="5"/>
  <c r="F206" i="5"/>
  <c r="F238" i="5"/>
  <c r="D245" i="5"/>
  <c r="D258" i="5"/>
  <c r="E89" i="6"/>
  <c r="D1383" i="1" s="1"/>
  <c r="E163" i="4"/>
  <c r="D159" i="1" s="1"/>
  <c r="D224" i="4"/>
  <c r="F253" i="4"/>
  <c r="D299" i="4"/>
  <c r="D396" i="4"/>
  <c r="D421" i="4"/>
  <c r="F473" i="4"/>
  <c r="D484" i="4"/>
  <c r="D580" i="4"/>
  <c r="F603" i="4"/>
  <c r="D12" i="5"/>
  <c r="H286" i="9"/>
  <c r="E87" i="5"/>
  <c r="D1065" i="1" s="1"/>
  <c r="D134" i="5"/>
  <c r="E146" i="5"/>
  <c r="D1124" i="1" s="1"/>
  <c r="G287" i="9"/>
  <c r="E287" i="9" s="1"/>
  <c r="B287" i="9" s="1"/>
  <c r="D146" i="5"/>
  <c r="E5" i="6"/>
  <c r="F5" i="6" s="1"/>
  <c r="D89" i="6"/>
  <c r="G210" i="9"/>
  <c r="E210" i="9" s="1"/>
  <c r="B210" i="9" s="1"/>
  <c r="H164" i="9"/>
  <c r="G166" i="9"/>
  <c r="E166" i="9" s="1"/>
  <c r="B166" i="9" s="1"/>
  <c r="G174" i="9"/>
  <c r="E174" i="9" s="1"/>
  <c r="B174" i="9" s="1"/>
  <c r="B25" i="9"/>
  <c r="B29" i="9"/>
  <c r="B37" i="9"/>
  <c r="B41" i="9"/>
  <c r="B49" i="9"/>
  <c r="B53" i="9"/>
  <c r="B57" i="9"/>
  <c r="B61" i="9"/>
  <c r="B65" i="9"/>
  <c r="B69" i="9"/>
  <c r="B73" i="9"/>
  <c r="B77" i="9"/>
  <c r="B81" i="9"/>
  <c r="B85" i="9"/>
  <c r="B89" i="9"/>
  <c r="B99" i="9"/>
  <c r="B115" i="9"/>
  <c r="B131" i="9"/>
  <c r="B147" i="9"/>
  <c r="B154" i="9"/>
  <c r="G180" i="9"/>
  <c r="E180" i="9" s="1"/>
  <c r="B180" i="9" s="1"/>
  <c r="G188" i="9"/>
  <c r="E188" i="9" s="1"/>
  <c r="B188" i="9" s="1"/>
  <c r="G191" i="9"/>
  <c r="E191" i="9" s="1"/>
  <c r="G194" i="9"/>
  <c r="E194" i="9" s="1"/>
  <c r="B194" i="9" s="1"/>
  <c r="M212" i="9"/>
  <c r="G278" i="9"/>
  <c r="E278" i="9" s="1"/>
  <c r="B278" i="9" s="1"/>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208" i="9"/>
  <c r="E208" i="9" s="1"/>
  <c r="B208" i="9" s="1"/>
  <c r="G205" i="9"/>
  <c r="E205" i="9" s="1"/>
  <c r="B205" i="9" s="1"/>
  <c r="G200" i="9"/>
  <c r="E200" i="9" s="1"/>
  <c r="B200" i="9" s="1"/>
  <c r="G197" i="9"/>
  <c r="E197" i="9" s="1"/>
  <c r="B197" i="9" s="1"/>
  <c r="G192" i="9"/>
  <c r="E192" i="9" s="1"/>
  <c r="B192" i="9" s="1"/>
  <c r="G189" i="9"/>
  <c r="E189" i="9" s="1"/>
  <c r="B189" i="9" s="1"/>
  <c r="G181" i="9"/>
  <c r="E181" i="9" s="1"/>
  <c r="B181" i="9" s="1"/>
  <c r="G175" i="9"/>
  <c r="E175" i="9" s="1"/>
  <c r="B175" i="9" s="1"/>
  <c r="G171" i="9"/>
  <c r="E171" i="9" s="1"/>
  <c r="B171" i="9" s="1"/>
  <c r="G167" i="9"/>
  <c r="E167" i="9" s="1"/>
  <c r="B167" i="9" s="1"/>
  <c r="G206" i="9"/>
  <c r="E206" i="9" s="1"/>
  <c r="B206" i="9" s="1"/>
  <c r="G198" i="9"/>
  <c r="E198" i="9" s="1"/>
  <c r="B198" i="9" s="1"/>
  <c r="G187" i="9"/>
  <c r="E187" i="9" s="1"/>
  <c r="B187" i="9" s="1"/>
  <c r="G184" i="9"/>
  <c r="E184" i="9" s="1"/>
  <c r="B184" i="9" s="1"/>
  <c r="G179" i="9"/>
  <c r="E179" i="9" s="1"/>
  <c r="B179" i="9" s="1"/>
  <c r="G176" i="9"/>
  <c r="E176" i="9" s="1"/>
  <c r="B176" i="9" s="1"/>
  <c r="G172" i="9"/>
  <c r="E172" i="9" s="1"/>
  <c r="B172" i="9" s="1"/>
  <c r="G168" i="9"/>
  <c r="E168" i="9" s="1"/>
  <c r="B168" i="9" s="1"/>
  <c r="L212" i="9"/>
  <c r="F212" i="9" s="1"/>
  <c r="B212" i="9" s="1"/>
  <c r="G209" i="9"/>
  <c r="E209" i="9" s="1"/>
  <c r="B209" i="9" s="1"/>
  <c r="G204" i="9"/>
  <c r="E204" i="9" s="1"/>
  <c r="B204" i="9" s="1"/>
  <c r="G201" i="9"/>
  <c r="E201" i="9" s="1"/>
  <c r="B201" i="9" s="1"/>
  <c r="G196" i="9"/>
  <c r="E196" i="9" s="1"/>
  <c r="B196" i="9" s="1"/>
  <c r="G193" i="9"/>
  <c r="E193" i="9" s="1"/>
  <c r="B193" i="9" s="1"/>
  <c r="G185" i="9"/>
  <c r="E185" i="9" s="1"/>
  <c r="B185" i="9" s="1"/>
  <c r="G177" i="9"/>
  <c r="E177" i="9" s="1"/>
  <c r="B177" i="9" s="1"/>
  <c r="G173" i="9"/>
  <c r="E173" i="9" s="1"/>
  <c r="B173" i="9" s="1"/>
  <c r="G169" i="9"/>
  <c r="E169" i="9" s="1"/>
  <c r="B169" i="9" s="1"/>
  <c r="H165" i="9"/>
  <c r="I10" i="9"/>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B98" i="9"/>
  <c r="B114" i="9"/>
  <c r="B130" i="9"/>
  <c r="B146" i="9"/>
  <c r="G165" i="9"/>
  <c r="E165" i="9" s="1"/>
  <c r="B165" i="9" s="1"/>
  <c r="G170" i="9"/>
  <c r="E170" i="9" s="1"/>
  <c r="B170" i="9" s="1"/>
  <c r="G183" i="9"/>
  <c r="E183" i="9" s="1"/>
  <c r="B183" i="9" s="1"/>
  <c r="B30" i="9"/>
  <c r="B34" i="9"/>
  <c r="B38" i="9"/>
  <c r="B42" i="9"/>
  <c r="B46" i="9"/>
  <c r="B50" i="9"/>
  <c r="B54" i="9"/>
  <c r="B58" i="9"/>
  <c r="B62" i="9"/>
  <c r="B66" i="9"/>
  <c r="B70" i="9"/>
  <c r="B74" i="9"/>
  <c r="B78" i="9"/>
  <c r="B82" i="9"/>
  <c r="B86" i="9"/>
  <c r="B100" i="9"/>
  <c r="B116" i="9"/>
  <c r="B132" i="9"/>
  <c r="B139" i="9"/>
  <c r="G202" i="9"/>
  <c r="E202" i="9" s="1"/>
  <c r="B202" i="9" s="1"/>
  <c r="E94" i="9"/>
  <c r="B94" i="9" s="1"/>
  <c r="E102" i="9"/>
  <c r="B102" i="9" s="1"/>
  <c r="E110" i="9"/>
  <c r="B110" i="9" s="1"/>
  <c r="E118" i="9"/>
  <c r="B118" i="9" s="1"/>
  <c r="E126" i="9"/>
  <c r="B126" i="9" s="1"/>
  <c r="E134" i="9"/>
  <c r="B134" i="9" s="1"/>
  <c r="E150" i="9"/>
  <c r="B150" i="9" s="1"/>
  <c r="E158" i="9"/>
  <c r="B158" i="9" s="1"/>
  <c r="B216" i="9"/>
  <c r="B220" i="9"/>
  <c r="B229" i="9"/>
  <c r="B230" i="9"/>
  <c r="B237" i="9"/>
  <c r="B238" i="9"/>
  <c r="B245" i="9"/>
  <c r="B246" i="9"/>
  <c r="B253" i="9"/>
  <c r="B254" i="9"/>
  <c r="B262" i="9"/>
  <c r="B270" i="9"/>
  <c r="I31" i="3" l="1"/>
  <c r="D1469" i="1"/>
  <c r="I29" i="3"/>
  <c r="D1436" i="1"/>
  <c r="G297" i="9"/>
  <c r="E297" i="9" s="1"/>
  <c r="B297" i="9" s="1"/>
  <c r="H29" i="3"/>
  <c r="C1436" i="1"/>
  <c r="I23" i="3"/>
  <c r="D1214" i="1"/>
  <c r="E7" i="5"/>
  <c r="F163" i="4"/>
  <c r="H20" i="9"/>
  <c r="H1215" i="1"/>
  <c r="G1215" i="1"/>
  <c r="D68" i="5"/>
  <c r="F69" i="5"/>
  <c r="C1047" i="1"/>
  <c r="B191" i="9"/>
  <c r="C248" i="1"/>
  <c r="F252" i="4"/>
  <c r="C159" i="1"/>
  <c r="H159" i="1" s="1"/>
  <c r="G20" i="9"/>
  <c r="E20" i="9" s="1"/>
  <c r="B20" i="9" s="1"/>
  <c r="F152" i="4"/>
  <c r="C148" i="1"/>
  <c r="F133" i="4"/>
  <c r="C129" i="1"/>
  <c r="F106" i="4"/>
  <c r="C102" i="1"/>
  <c r="F245" i="5"/>
  <c r="C1222" i="1"/>
  <c r="F146" i="5"/>
  <c r="C1124" i="1"/>
  <c r="G1065" i="1"/>
  <c r="H1065" i="1"/>
  <c r="F580" i="4"/>
  <c r="C574" i="1"/>
  <c r="F396" i="4"/>
  <c r="C391" i="1"/>
  <c r="F224" i="4"/>
  <c r="C220" i="1"/>
  <c r="F258" i="5"/>
  <c r="C1235" i="1"/>
  <c r="F176" i="5"/>
  <c r="C1153" i="1"/>
  <c r="H22" i="3"/>
  <c r="F643" i="4"/>
  <c r="C637" i="1"/>
  <c r="F50" i="4"/>
  <c r="C46" i="1"/>
  <c r="D237" i="5"/>
  <c r="K1432" i="9"/>
  <c r="G295" i="9"/>
  <c r="E295" i="9" s="1"/>
  <c r="B295" i="9" s="1"/>
  <c r="I34" i="3"/>
  <c r="C1517" i="1"/>
  <c r="F644" i="4"/>
  <c r="C638" i="1"/>
  <c r="I1449" i="1"/>
  <c r="G364" i="1"/>
  <c r="H364" i="1"/>
  <c r="G193" i="1"/>
  <c r="H193" i="1"/>
  <c r="F529" i="4"/>
  <c r="D528" i="4"/>
  <c r="C523" i="1"/>
  <c r="E6" i="4"/>
  <c r="D3" i="1"/>
  <c r="G1453" i="1"/>
  <c r="I1443" i="1"/>
  <c r="G565" i="1"/>
  <c r="H565" i="1"/>
  <c r="G206" i="1"/>
  <c r="H206" i="1"/>
  <c r="G4" i="1"/>
  <c r="H4" i="1"/>
  <c r="F263" i="4"/>
  <c r="C259" i="1"/>
  <c r="D151" i="4"/>
  <c r="F7" i="4"/>
  <c r="D6" i="4"/>
  <c r="C3" i="1"/>
  <c r="E420" i="4"/>
  <c r="D415" i="1"/>
  <c r="E296" i="9"/>
  <c r="I10" i="3" s="1"/>
  <c r="B294" i="9"/>
  <c r="E289" i="9"/>
  <c r="B289" i="9" s="1"/>
  <c r="E407" i="4"/>
  <c r="D402" i="1" s="1"/>
  <c r="D293" i="1"/>
  <c r="G347" i="1"/>
  <c r="H347" i="1"/>
  <c r="G61" i="1"/>
  <c r="H61" i="1"/>
  <c r="E68" i="5"/>
  <c r="G562" i="1"/>
  <c r="H562" i="1"/>
  <c r="G159" i="1"/>
  <c r="F567" i="4"/>
  <c r="C561" i="1"/>
  <c r="C1383" i="1"/>
  <c r="F89" i="6"/>
  <c r="F12" i="5"/>
  <c r="D7" i="5"/>
  <c r="C990" i="1"/>
  <c r="F299" i="4"/>
  <c r="D298" i="4"/>
  <c r="D408" i="4" s="1"/>
  <c r="C294" i="1"/>
  <c r="F311" i="4"/>
  <c r="C306" i="1"/>
  <c r="D141" i="6"/>
  <c r="I22" i="3"/>
  <c r="E175" i="5"/>
  <c r="D1152" i="1" s="1"/>
  <c r="D1153" i="1"/>
  <c r="F472" i="4"/>
  <c r="C466" i="1"/>
  <c r="E636" i="4"/>
  <c r="D630" i="1" s="1"/>
  <c r="D522" i="1"/>
  <c r="I1479" i="1"/>
  <c r="G346" i="1"/>
  <c r="H346" i="1"/>
  <c r="G41" i="1"/>
  <c r="H41" i="1"/>
  <c r="F625" i="4"/>
  <c r="C619" i="1"/>
  <c r="F363" i="4"/>
  <c r="C358" i="1"/>
  <c r="I1439" i="1"/>
  <c r="G283" i="1"/>
  <c r="H283" i="1"/>
  <c r="G148" i="1"/>
  <c r="H148" i="1"/>
  <c r="F196" i="4"/>
  <c r="C192" i="1"/>
  <c r="F484" i="4"/>
  <c r="C478" i="1"/>
  <c r="F350" i="4"/>
  <c r="C345" i="1"/>
  <c r="E141" i="6"/>
  <c r="I24" i="3"/>
  <c r="D1299" i="1"/>
  <c r="F134" i="5"/>
  <c r="C1112" i="1"/>
  <c r="D420" i="4"/>
  <c r="F421" i="4"/>
  <c r="C415" i="1"/>
  <c r="E286" i="9"/>
  <c r="B286" i="9" s="1"/>
  <c r="C78" i="1"/>
  <c r="F82" i="4"/>
  <c r="E151" i="4"/>
  <c r="F124" i="4"/>
  <c r="C120" i="1"/>
  <c r="G510" i="1"/>
  <c r="H510" i="1"/>
  <c r="G611" i="1"/>
  <c r="H611" i="1"/>
  <c r="G264" i="1"/>
  <c r="H264" i="1"/>
  <c r="G64" i="1"/>
  <c r="H64" i="1"/>
  <c r="F593" i="4"/>
  <c r="C587" i="1"/>
  <c r="E408" i="4"/>
  <c r="D403" i="1" s="1"/>
  <c r="H1469" i="1" l="1"/>
  <c r="G1469" i="1"/>
  <c r="G1436" i="1"/>
  <c r="H1436" i="1"/>
  <c r="E293" i="9"/>
  <c r="F68" i="5"/>
  <c r="D985" i="1"/>
  <c r="I20" i="3"/>
  <c r="C1046" i="1"/>
  <c r="H21" i="3"/>
  <c r="H1047" i="1"/>
  <c r="G1047" i="1"/>
  <c r="H248" i="1"/>
  <c r="G248" i="1"/>
  <c r="E19" i="9"/>
  <c r="H129" i="1"/>
  <c r="G129" i="1"/>
  <c r="H102" i="1"/>
  <c r="G102" i="1"/>
  <c r="G120" i="1"/>
  <c r="H120" i="1"/>
  <c r="E412" i="4"/>
  <c r="I16" i="3"/>
  <c r="D2" i="1"/>
  <c r="G1112" i="1"/>
  <c r="H1112" i="1"/>
  <c r="I28" i="3"/>
  <c r="D1435" i="1"/>
  <c r="G478" i="1"/>
  <c r="H478" i="1"/>
  <c r="G466" i="1"/>
  <c r="H466" i="1"/>
  <c r="G294" i="1"/>
  <c r="H294" i="1"/>
  <c r="F7" i="5"/>
  <c r="D6" i="5"/>
  <c r="H20" i="3"/>
  <c r="C985" i="1"/>
  <c r="G561" i="1"/>
  <c r="H561" i="1"/>
  <c r="G3" i="1"/>
  <c r="H3" i="1"/>
  <c r="G259" i="1"/>
  <c r="H259" i="1"/>
  <c r="G523" i="1"/>
  <c r="H523" i="1"/>
  <c r="G638" i="1"/>
  <c r="H638" i="1"/>
  <c r="G1153" i="1"/>
  <c r="H1153" i="1"/>
  <c r="G1222" i="1"/>
  <c r="H1222" i="1"/>
  <c r="G78" i="1"/>
  <c r="H78" i="1"/>
  <c r="F408" i="4"/>
  <c r="C403" i="1"/>
  <c r="G990" i="1"/>
  <c r="H990" i="1"/>
  <c r="H1383" i="1"/>
  <c r="G1383" i="1"/>
  <c r="F151" i="4"/>
  <c r="D289" i="4"/>
  <c r="D290" i="4" s="1"/>
  <c r="H17" i="3"/>
  <c r="C147" i="1"/>
  <c r="G46" i="1"/>
  <c r="H46" i="1"/>
  <c r="G1235" i="1"/>
  <c r="H1235" i="1"/>
  <c r="G391" i="1"/>
  <c r="H391" i="1"/>
  <c r="G587" i="1"/>
  <c r="H587" i="1"/>
  <c r="E289" i="4"/>
  <c r="E290" i="4" s="1"/>
  <c r="D286" i="1" s="1"/>
  <c r="I17" i="3"/>
  <c r="D147" i="1"/>
  <c r="G415" i="1"/>
  <c r="H415" i="1"/>
  <c r="G345" i="1"/>
  <c r="H345" i="1"/>
  <c r="G358" i="1"/>
  <c r="H358" i="1"/>
  <c r="F141" i="6"/>
  <c r="C1435" i="1"/>
  <c r="H28" i="3"/>
  <c r="F298" i="4"/>
  <c r="C293" i="1"/>
  <c r="D407" i="4"/>
  <c r="F6" i="4"/>
  <c r="H16" i="3"/>
  <c r="D412" i="4"/>
  <c r="C2" i="1"/>
  <c r="D636" i="4"/>
  <c r="F528" i="4"/>
  <c r="C522" i="1"/>
  <c r="G637" i="1"/>
  <c r="H637" i="1"/>
  <c r="G220" i="1"/>
  <c r="H220" i="1"/>
  <c r="G574" i="1"/>
  <c r="H574" i="1"/>
  <c r="G1124" i="1"/>
  <c r="H1124" i="1"/>
  <c r="D635" i="4"/>
  <c r="F420" i="4"/>
  <c r="C414" i="1"/>
  <c r="G619" i="1"/>
  <c r="H619" i="1"/>
  <c r="E635" i="4"/>
  <c r="D629" i="1" s="1"/>
  <c r="D414" i="1"/>
  <c r="G1299" i="1"/>
  <c r="H1299" i="1"/>
  <c r="H9" i="3"/>
  <c r="G192" i="1"/>
  <c r="H192" i="1"/>
  <c r="G306" i="1"/>
  <c r="H306" i="1"/>
  <c r="I21" i="3"/>
  <c r="D1046" i="1"/>
  <c r="G1046" i="1" s="1"/>
  <c r="E6" i="5"/>
  <c r="H1517" i="1"/>
  <c r="G1517" i="1"/>
  <c r="H11" i="3"/>
  <c r="F237" i="5"/>
  <c r="H23" i="3"/>
  <c r="C1214" i="1"/>
  <c r="D175" i="5"/>
  <c r="G299" i="9"/>
  <c r="E299" i="9" s="1"/>
  <c r="G2" i="1" l="1"/>
  <c r="H2" i="1"/>
  <c r="F289" i="4"/>
  <c r="D413" i="4"/>
  <c r="D414" i="4" s="1"/>
  <c r="D291" i="4"/>
  <c r="C285" i="1"/>
  <c r="N3" i="9"/>
  <c r="I11" i="3"/>
  <c r="D639" i="4"/>
  <c r="F412" i="4"/>
  <c r="C407" i="1"/>
  <c r="F407" i="4"/>
  <c r="C402" i="1"/>
  <c r="H1435" i="1"/>
  <c r="G1435" i="1"/>
  <c r="E639" i="4"/>
  <c r="D407" i="1"/>
  <c r="H276" i="9"/>
  <c r="D984" i="1"/>
  <c r="F635" i="4"/>
  <c r="C629" i="1"/>
  <c r="F290" i="4"/>
  <c r="C286" i="1"/>
  <c r="G985" i="1"/>
  <c r="H985" i="1"/>
  <c r="F175" i="5"/>
  <c r="C1152" i="1"/>
  <c r="G522" i="1"/>
  <c r="H522" i="1"/>
  <c r="G1214" i="1"/>
  <c r="H1214" i="1"/>
  <c r="G414" i="1"/>
  <c r="H414" i="1"/>
  <c r="G293" i="1"/>
  <c r="H293" i="1"/>
  <c r="H1046" i="1"/>
  <c r="G147" i="1"/>
  <c r="H147" i="1"/>
  <c r="G403" i="1"/>
  <c r="H403" i="1"/>
  <c r="G282" i="9"/>
  <c r="E282" i="9" s="1"/>
  <c r="B282" i="9" s="1"/>
  <c r="G276" i="9"/>
  <c r="E276" i="9" s="1"/>
  <c r="F6" i="5"/>
  <c r="C984" i="1"/>
  <c r="E298" i="9"/>
  <c r="I9" i="3" s="1"/>
  <c r="B299" i="9"/>
  <c r="K3" i="9"/>
  <c r="F636" i="4"/>
  <c r="C630" i="1"/>
  <c r="E291" i="4"/>
  <c r="D287" i="1" s="1"/>
  <c r="E413" i="4"/>
  <c r="E414" i="4" s="1"/>
  <c r="D409" i="1" s="1"/>
  <c r="D285" i="1"/>
  <c r="F414" i="4" l="1"/>
  <c r="C409" i="1"/>
  <c r="H8" i="3"/>
  <c r="G984" i="1"/>
  <c r="H984" i="1"/>
  <c r="G402" i="1"/>
  <c r="H402" i="1"/>
  <c r="G285" i="1"/>
  <c r="H285" i="1"/>
  <c r="G630" i="1"/>
  <c r="H630" i="1"/>
  <c r="E275" i="9"/>
  <c r="B276" i="9"/>
  <c r="G407" i="1"/>
  <c r="H407" i="1"/>
  <c r="D640" i="4"/>
  <c r="D641" i="4" s="1"/>
  <c r="D415" i="4"/>
  <c r="F413" i="4"/>
  <c r="C408" i="1"/>
  <c r="G629" i="1"/>
  <c r="H629" i="1"/>
  <c r="E415" i="4"/>
  <c r="D410" i="1" s="1"/>
  <c r="D408" i="1"/>
  <c r="E640" i="4"/>
  <c r="E641" i="4" s="1"/>
  <c r="G1152" i="1"/>
  <c r="H1152" i="1"/>
  <c r="G286" i="1"/>
  <c r="H286" i="1"/>
  <c r="D633" i="1"/>
  <c r="F639" i="4"/>
  <c r="C633" i="1"/>
  <c r="F291" i="4"/>
  <c r="C287" i="1"/>
  <c r="M3" i="9" l="1"/>
  <c r="I8" i="3"/>
  <c r="G409" i="1"/>
  <c r="H409" i="1"/>
  <c r="G633" i="1"/>
  <c r="H633" i="1"/>
  <c r="D635" i="1"/>
  <c r="F415" i="4"/>
  <c r="C410" i="1"/>
  <c r="F641" i="4"/>
  <c r="C635" i="1"/>
  <c r="E642" i="4"/>
  <c r="E645" i="4" s="1"/>
  <c r="D634" i="1"/>
  <c r="F640" i="4"/>
  <c r="D642" i="4"/>
  <c r="D645" i="4" s="1"/>
  <c r="C634" i="1"/>
  <c r="G287" i="1"/>
  <c r="H287" i="1"/>
  <c r="G408" i="1"/>
  <c r="H408" i="1"/>
  <c r="I18" i="3" l="1"/>
  <c r="D639" i="1"/>
  <c r="C639" i="1"/>
  <c r="F645" i="4"/>
  <c r="H18" i="3"/>
  <c r="G634" i="1"/>
  <c r="H634" i="1"/>
  <c r="E646" i="4"/>
  <c r="D636" i="1"/>
  <c r="G410" i="1"/>
  <c r="H410" i="1"/>
  <c r="F642" i="4"/>
  <c r="D646" i="4"/>
  <c r="C636" i="1"/>
  <c r="G635" i="1"/>
  <c r="H635" i="1"/>
  <c r="I19" i="3" l="1"/>
  <c r="D640" i="1"/>
  <c r="G636" i="1"/>
  <c r="H636" i="1"/>
  <c r="H7" i="3"/>
  <c r="G639" i="1"/>
  <c r="H639" i="1"/>
  <c r="F646" i="4"/>
  <c r="H19" i="3"/>
  <c r="C640" i="1"/>
  <c r="G640" i="1" l="1"/>
  <c r="H640" i="1"/>
  <c r="J3" i="9"/>
  <c r="I7" i="3"/>
  <c r="M272" i="9" l="1"/>
  <c r="L272" i="9"/>
  <c r="H18" i="9"/>
  <c r="G18" i="9"/>
  <c r="K6" i="9"/>
  <c r="J11" i="9"/>
  <c r="I17" i="9"/>
  <c r="I5" i="9"/>
  <c r="K11" i="9"/>
  <c r="H16" i="9"/>
  <c r="I6" i="9"/>
  <c r="K12" i="9"/>
  <c r="G17" i="9"/>
  <c r="K9" i="9"/>
  <c r="L15" i="9"/>
  <c r="K8" i="9"/>
  <c r="J13" i="9"/>
  <c r="K5" i="9"/>
  <c r="J10" i="9"/>
  <c r="I8" i="9"/>
  <c r="M15" i="9"/>
  <c r="J8" i="9"/>
  <c r="I13" i="9"/>
  <c r="J6" i="9"/>
  <c r="H17" i="9"/>
  <c r="J7" i="9"/>
  <c r="I12" i="9"/>
  <c r="K7" i="9"/>
  <c r="J12" i="9"/>
  <c r="J17" i="9"/>
  <c r="I11" i="9"/>
  <c r="K10" i="9"/>
  <c r="G16" i="9"/>
  <c r="I9" i="9"/>
  <c r="G15" i="9"/>
  <c r="J5" i="9"/>
  <c r="L16" i="9"/>
  <c r="I7" i="9"/>
  <c r="K13" i="9"/>
  <c r="M16" i="9"/>
  <c r="J9" i="9"/>
  <c r="H15" i="9"/>
  <c r="E16" i="9" l="1"/>
  <c r="F272" i="9"/>
  <c r="E18" i="9"/>
  <c r="B18" i="9" s="1"/>
  <c r="E8" i="9"/>
  <c r="B8" i="9" s="1"/>
  <c r="E5" i="9"/>
  <c r="E15" i="9"/>
  <c r="E11" i="9"/>
  <c r="B11" i="9" s="1"/>
  <c r="E12" i="9"/>
  <c r="B12" i="9" s="1"/>
  <c r="E13" i="9"/>
  <c r="B13" i="9" s="1"/>
  <c r="E10" i="9"/>
  <c r="B10" i="9" s="1"/>
  <c r="F15" i="9"/>
  <c r="E6" i="9"/>
  <c r="B6" i="9" s="1"/>
  <c r="E7" i="9"/>
  <c r="B7" i="9" s="1"/>
  <c r="E9" i="9"/>
  <c r="B9" i="9" s="1"/>
  <c r="B272" i="9"/>
  <c r="F19" i="9"/>
  <c r="F16" i="9"/>
  <c r="B16" i="9" s="1"/>
  <c r="E17" i="9"/>
  <c r="B17" i="9" s="1"/>
  <c r="F14" i="9" l="1"/>
  <c r="F3" i="9" s="1"/>
  <c r="B15" i="9"/>
  <c r="E14"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<sst xmlns="http://schemas.openxmlformats.org/spreadsheetml/2006/main" count="4313" uniqueCount="3393">
  <si>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</si>
  <si>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</si>
  <si>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</si>
  <si>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</si>
  <si>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</si>
  <si>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</si>
  <si>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</si>
  <si>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</si>
  <si>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</si>
  <si>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</si>
  <si>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</si>
  <si>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</si>
  <si>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</si>
  <si>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</si>
  <si>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</si>
  <si>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</si>
  <si>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</si>
  <si>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</si>
  <si>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</si>
  <si>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</si>
  <si>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</si>
  <si>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</si>
  <si>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</si>
  <si>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</si>
  <si>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</si>
  <si>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</si>
  <si>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</si>
  <si>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</si>
  <si>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</si>
  <si>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</si>
  <si>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</si>
  <si>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INSTITUT ZA JADRANSKE KULTURE I MELIORACIJU KRŠA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</si>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</sst>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16682909</v>
      </c>
      <c r="D2" s="6">
        <f>'PR-RAS'!E6</f>
        <v>16430706.809999999</v>
      </c>
      <c r="E2" s="6">
        <v>0</v>
      </c>
      <c r="F2" s="6">
        <v>0</v>
      </c>
      <c r="G2" s="7">
        <f t="shared" ref="G2:G264" si="0">(B2/1000)*(C2*1+D2*2)</f>
        <v>49544.322619999999</v>
      </c>
      <c r="H2" s="7">
        <f t="shared" ref="H2:H264" si="1">ABS(C2-ROUND(C2,0))+ABS(D2-ROUND(D2,0))</f>
        <v>0.19000000134110451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4608753</v>
      </c>
      <c r="D46" s="1">
        <f>'PR-RAS'!E50</f>
        <v>5561438.5199999996</v>
      </c>
      <c r="E46" s="1">
        <v>0</v>
      </c>
      <c r="F46" s="1">
        <v>0</v>
      </c>
      <c r="G46" s="2">
        <f t="shared" si="0"/>
        <v>707923.35179999995</v>
      </c>
      <c r="H46" s="2">
        <f t="shared" si="1"/>
        <v>0.48000000044703484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1808674</v>
      </c>
      <c r="D50" s="1">
        <f>'PR-RAS'!E54</f>
        <v>1159181.17</v>
      </c>
      <c r="E50" s="1">
        <v>0</v>
      </c>
      <c r="F50" s="1">
        <v>0</v>
      </c>
      <c r="G50" s="2">
        <f t="shared" si="0"/>
        <v>202224.78065999999</v>
      </c>
      <c r="H50" s="2">
        <f t="shared" si="1"/>
        <v>0.16999999992549419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1808674</v>
      </c>
      <c r="D53" s="1">
        <f>'PR-RAS'!E57</f>
        <v>1159181.17</v>
      </c>
      <c r="E53" s="1">
        <v>0</v>
      </c>
      <c r="F53" s="1">
        <v>0</v>
      </c>
      <c r="G53" s="2">
        <f t="shared" si="0"/>
        <v>214605.88967999999</v>
      </c>
      <c r="H53" s="2">
        <f t="shared" si="1"/>
        <v>0.16999999992549419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120000</v>
      </c>
      <c r="E64" s="1">
        <v>0</v>
      </c>
      <c r="F64" s="1">
        <v>0</v>
      </c>
      <c r="G64" s="2">
        <f t="shared" si="0"/>
        <v>15120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120000</v>
      </c>
      <c r="E65" s="1">
        <v>0</v>
      </c>
      <c r="F65" s="1">
        <v>0</v>
      </c>
      <c r="G65" s="2">
        <f t="shared" si="0"/>
        <v>15360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166596</v>
      </c>
      <c r="D70" s="1">
        <f>'PR-RAS'!E74</f>
        <v>426604.9</v>
      </c>
      <c r="E70" s="1">
        <v>0</v>
      </c>
      <c r="F70" s="1">
        <v>0</v>
      </c>
      <c r="G70" s="2">
        <f t="shared" si="0"/>
        <v>70366.600200000015</v>
      </c>
      <c r="H70" s="2">
        <f t="shared" si="1"/>
        <v>9.9999999976716936E-2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166596</v>
      </c>
      <c r="D71" s="1">
        <f>'PR-RAS'!E75</f>
        <v>426604.9</v>
      </c>
      <c r="E71" s="1">
        <v>0</v>
      </c>
      <c r="F71" s="1">
        <v>0</v>
      </c>
      <c r="G71" s="2">
        <f t="shared" si="0"/>
        <v>71386.406000000017</v>
      </c>
      <c r="H71" s="2">
        <f t="shared" si="1"/>
        <v>9.9999999976716936E-2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2633483</v>
      </c>
      <c r="D73" s="1">
        <f>'PR-RAS'!E77</f>
        <v>3855652.4499999997</v>
      </c>
      <c r="E73" s="1">
        <v>0</v>
      </c>
      <c r="F73" s="1">
        <v>0</v>
      </c>
      <c r="G73" s="2">
        <f t="shared" si="0"/>
        <v>744824.72879999981</v>
      </c>
      <c r="H73" s="2">
        <f t="shared" si="1"/>
        <v>0.44999999972060323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257701</v>
      </c>
      <c r="D74" s="1">
        <f>'PR-RAS'!E78</f>
        <v>1761498.34</v>
      </c>
      <c r="E74" s="1">
        <v>0</v>
      </c>
      <c r="F74" s="1">
        <v>0</v>
      </c>
      <c r="G74" s="2">
        <f t="shared" si="0"/>
        <v>275990.93063999998</v>
      </c>
      <c r="H74" s="2">
        <f t="shared" si="1"/>
        <v>0.34000000008381903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2375782</v>
      </c>
      <c r="D76" s="1">
        <f>'PR-RAS'!E80</f>
        <v>2092289.42</v>
      </c>
      <c r="E76" s="1">
        <v>0</v>
      </c>
      <c r="F76" s="1">
        <v>0</v>
      </c>
      <c r="G76" s="2">
        <f t="shared" si="0"/>
        <v>492027.06299999997</v>
      </c>
      <c r="H76" s="2">
        <f t="shared" si="1"/>
        <v>0.41999999992549419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1864.69</v>
      </c>
      <c r="E77" s="1">
        <v>0</v>
      </c>
      <c r="F77" s="1">
        <v>0</v>
      </c>
      <c r="G77" s="2">
        <f t="shared" si="0"/>
        <v>283.43288000000001</v>
      </c>
      <c r="H77" s="2">
        <f t="shared" si="1"/>
        <v>0.30999999999994543</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418</v>
      </c>
      <c r="D78" s="1">
        <f>'PR-RAS'!E82</f>
        <v>53.09</v>
      </c>
      <c r="E78" s="1">
        <v>0</v>
      </c>
      <c r="F78" s="1">
        <v>0</v>
      </c>
      <c r="G78" s="2">
        <f t="shared" si="0"/>
        <v>40.361860000000007</v>
      </c>
      <c r="H78" s="2">
        <f t="shared" si="1"/>
        <v>9.0000000000003411E-2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418</v>
      </c>
      <c r="D79" s="1">
        <f>'PR-RAS'!E83</f>
        <v>53.09</v>
      </c>
      <c r="E79" s="1">
        <v>0</v>
      </c>
      <c r="F79" s="1">
        <v>0</v>
      </c>
      <c r="G79" s="2">
        <f t="shared" si="0"/>
        <v>40.886040000000008</v>
      </c>
      <c r="H79" s="2">
        <f t="shared" si="1"/>
        <v>9.0000000000003411E-2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229</v>
      </c>
      <c r="D81" s="1">
        <f>'PR-RAS'!E85</f>
        <v>53.09</v>
      </c>
      <c r="E81" s="1">
        <v>0</v>
      </c>
      <c r="F81" s="1">
        <v>0</v>
      </c>
      <c r="G81" s="2">
        <f t="shared" si="0"/>
        <v>26.814400000000003</v>
      </c>
      <c r="H81" s="2">
        <f t="shared" si="1"/>
        <v>9.0000000000003411E-2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189</v>
      </c>
      <c r="D82" s="1">
        <f>'PR-RAS'!E86</f>
        <v>0</v>
      </c>
      <c r="E82" s="1">
        <v>0</v>
      </c>
      <c r="F82" s="1">
        <v>0</v>
      </c>
      <c r="G82" s="2">
        <f t="shared" si="0"/>
        <v>15.309000000000001</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1567762</v>
      </c>
      <c r="D102" s="1">
        <f>'PR-RAS'!E106</f>
        <v>249.24</v>
      </c>
      <c r="E102" s="1">
        <v>0</v>
      </c>
      <c r="F102" s="1">
        <v>0</v>
      </c>
      <c r="G102" s="2">
        <f t="shared" si="0"/>
        <v>158394.30848000001</v>
      </c>
      <c r="H102" s="2">
        <f t="shared" si="1"/>
        <v>0.24000000000000909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1567762</v>
      </c>
      <c r="D108" s="1">
        <f>'PR-RAS'!E112</f>
        <v>249.24</v>
      </c>
      <c r="E108" s="1">
        <v>0</v>
      </c>
      <c r="F108" s="1">
        <v>0</v>
      </c>
      <c r="G108" s="2">
        <f t="shared" si="0"/>
        <v>167803.87135999999</v>
      </c>
      <c r="H108" s="2">
        <f t="shared" si="1"/>
        <v>0.24000000000000909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1567762</v>
      </c>
      <c r="D113" s="1">
        <f>'PR-RAS'!E117</f>
        <v>249.24</v>
      </c>
      <c r="E113" s="1">
        <v>0</v>
      </c>
      <c r="F113" s="1">
        <v>0</v>
      </c>
      <c r="G113" s="2">
        <f t="shared" si="0"/>
        <v>175645.17376000001</v>
      </c>
      <c r="H113" s="2">
        <f t="shared" si="1"/>
        <v>0.24000000000000909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879282</v>
      </c>
      <c r="D120" s="1">
        <f>'PR-RAS'!E124</f>
        <v>919178.43</v>
      </c>
      <c r="E120" s="1">
        <v>0</v>
      </c>
      <c r="F120" s="1">
        <v>0</v>
      </c>
      <c r="G120" s="2">
        <f t="shared" si="0"/>
        <v>323399.02434</v>
      </c>
      <c r="H120" s="2">
        <f t="shared" si="1"/>
        <v>0.43000000005122274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879282</v>
      </c>
      <c r="D121" s="1">
        <f>'PR-RAS'!E125</f>
        <v>919178.43</v>
      </c>
      <c r="E121" s="1">
        <v>0</v>
      </c>
      <c r="F121" s="1">
        <v>0</v>
      </c>
      <c r="G121" s="2">
        <f t="shared" si="0"/>
        <v>326116.66320000001</v>
      </c>
      <c r="H121" s="2">
        <f t="shared" si="1"/>
        <v>0.43000000005122274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879282</v>
      </c>
      <c r="D123" s="1">
        <f>'PR-RAS'!E127</f>
        <v>919178.43</v>
      </c>
      <c r="E123" s="1">
        <v>0</v>
      </c>
      <c r="F123" s="1">
        <v>0</v>
      </c>
      <c r="G123" s="2">
        <f t="shared" si="0"/>
        <v>331551.94092000002</v>
      </c>
      <c r="H123" s="2">
        <f t="shared" si="1"/>
        <v>0.43000000005122274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9626694</v>
      </c>
      <c r="D129" s="1">
        <f>'PR-RAS'!E133</f>
        <v>9949787.5299999993</v>
      </c>
      <c r="E129" s="1">
        <v>0</v>
      </c>
      <c r="F129" s="1">
        <v>0</v>
      </c>
      <c r="G129" s="2">
        <f t="shared" si="0"/>
        <v>3779362.4396799998</v>
      </c>
      <c r="H129" s="2">
        <f t="shared" si="1"/>
        <v>0.47000000067055225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9626694</v>
      </c>
      <c r="D130" s="1">
        <f>'PR-RAS'!E134</f>
        <v>9949787.5299999993</v>
      </c>
      <c r="E130" s="1">
        <v>0</v>
      </c>
      <c r="F130" s="1">
        <v>0</v>
      </c>
      <c r="G130" s="2">
        <f t="shared" si="0"/>
        <v>3808888.7087400001</v>
      </c>
      <c r="H130" s="2">
        <f t="shared" si="1"/>
        <v>0.47000000067055225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9626694</v>
      </c>
      <c r="D131" s="1">
        <f>'PR-RAS'!E135</f>
        <v>9949787.5299999993</v>
      </c>
      <c r="E131" s="1">
        <v>0</v>
      </c>
      <c r="F131" s="1">
        <v>0</v>
      </c>
      <c r="G131" s="2">
        <f t="shared" si="0"/>
        <v>3838414.9778</v>
      </c>
      <c r="H131" s="2">
        <f t="shared" si="1"/>
        <v>0.47000000067055225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13130755</v>
      </c>
      <c r="D147" s="1">
        <f>'PR-RAS'!E151</f>
        <v>15452521.930000002</v>
      </c>
      <c r="E147" s="1">
        <v>0</v>
      </c>
      <c r="F147" s="1">
        <v>0</v>
      </c>
      <c r="G147" s="2">
        <f t="shared" si="0"/>
        <v>6429226.6335599991</v>
      </c>
      <c r="H147" s="2">
        <f t="shared" si="1"/>
        <v>6.9999998435378075E-2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9431997</v>
      </c>
      <c r="D148" s="1">
        <f>'PR-RAS'!E152</f>
        <v>10231471.15</v>
      </c>
      <c r="E148" s="1">
        <v>0</v>
      </c>
      <c r="F148" s="1">
        <v>0</v>
      </c>
      <c r="G148" s="2">
        <f t="shared" si="0"/>
        <v>4394556.0770999994</v>
      </c>
      <c r="H148" s="2">
        <f t="shared" si="1"/>
        <v>0.15000000037252903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7835330</v>
      </c>
      <c r="D149" s="1">
        <f>'PR-RAS'!E153</f>
        <v>8438250.9100000001</v>
      </c>
      <c r="E149" s="1">
        <v>0</v>
      </c>
      <c r="F149" s="1">
        <v>0</v>
      </c>
      <c r="G149" s="2">
        <f t="shared" si="0"/>
        <v>3657351.1093599997</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7700733</v>
      </c>
      <c r="D150" s="1">
        <f>'PR-RAS'!E154</f>
        <v>8390486</v>
      </c>
      <c r="E150" s="1">
        <v>0</v>
      </c>
      <c r="F150" s="1">
        <v>0</v>
      </c>
      <c r="G150" s="2">
        <f t="shared" si="0"/>
        <v>3647774.0449999999</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134597</v>
      </c>
      <c r="D153" s="1">
        <f>'PR-RAS'!E157</f>
        <v>47764.91</v>
      </c>
      <c r="E153" s="1">
        <v>0</v>
      </c>
      <c r="F153" s="1">
        <v>0</v>
      </c>
      <c r="G153" s="2">
        <f t="shared" si="0"/>
        <v>34979.276640000004</v>
      </c>
      <c r="H153" s="2">
        <f t="shared" si="1"/>
        <v>8.999999999650754E-2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303838</v>
      </c>
      <c r="D154" s="1">
        <f>'PR-RAS'!E158</f>
        <v>400036.16</v>
      </c>
      <c r="E154" s="1">
        <v>0</v>
      </c>
      <c r="F154" s="1">
        <v>0</v>
      </c>
      <c r="G154" s="2">
        <f t="shared" si="0"/>
        <v>168898.27895999997</v>
      </c>
      <c r="H154" s="2">
        <f t="shared" si="1"/>
        <v>0.15999999997438863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1292829</v>
      </c>
      <c r="D155" s="1">
        <f>'PR-RAS'!E159</f>
        <v>1393184.08</v>
      </c>
      <c r="E155" s="1">
        <v>0</v>
      </c>
      <c r="F155" s="1">
        <v>0</v>
      </c>
      <c r="G155" s="2">
        <f t="shared" si="0"/>
        <v>628196.36264000006</v>
      </c>
      <c r="H155" s="2">
        <f t="shared" si="1"/>
        <v>8.0000000074505806E-2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1292829</v>
      </c>
      <c r="D157" s="1">
        <f>'PR-RAS'!E161</f>
        <v>1393184.08</v>
      </c>
      <c r="E157" s="1">
        <v>0</v>
      </c>
      <c r="F157" s="1">
        <v>0</v>
      </c>
      <c r="G157" s="2">
        <f t="shared" si="0"/>
        <v>636354.75696000003</v>
      </c>
      <c r="H157" s="2">
        <f t="shared" si="1"/>
        <v>8.0000000074505806E-2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3281890</v>
      </c>
      <c r="D159" s="1">
        <f>'PR-RAS'!E163</f>
        <v>4896946.7</v>
      </c>
      <c r="E159" s="1">
        <v>0</v>
      </c>
      <c r="F159" s="1">
        <v>0</v>
      </c>
      <c r="G159" s="2">
        <f t="shared" si="0"/>
        <v>2065973.7772000001</v>
      </c>
      <c r="H159" s="2">
        <f t="shared" si="1"/>
        <v>0.29999999981373549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533232</v>
      </c>
      <c r="D160" s="1">
        <f>'PR-RAS'!E164</f>
        <v>1119418.71</v>
      </c>
      <c r="E160" s="1">
        <v>0</v>
      </c>
      <c r="F160" s="1">
        <v>0</v>
      </c>
      <c r="G160" s="2">
        <f t="shared" si="0"/>
        <v>440759.03778000001</v>
      </c>
      <c r="H160" s="2">
        <f t="shared" si="1"/>
        <v>0.2900000000372529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203410</v>
      </c>
      <c r="D161" s="1">
        <f>'PR-RAS'!E165</f>
        <v>611495.53</v>
      </c>
      <c r="E161" s="1">
        <v>0</v>
      </c>
      <c r="F161" s="1">
        <v>0</v>
      </c>
      <c r="G161" s="2">
        <f t="shared" si="0"/>
        <v>228224.16960000002</v>
      </c>
      <c r="H161" s="2">
        <f t="shared" si="1"/>
        <v>0.46999999997206032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174358</v>
      </c>
      <c r="D162" s="1">
        <f>'PR-RAS'!E166</f>
        <v>192729.88</v>
      </c>
      <c r="E162" s="1">
        <v>0</v>
      </c>
      <c r="F162" s="1">
        <v>0</v>
      </c>
      <c r="G162" s="2">
        <f t="shared" si="0"/>
        <v>90130.659360000005</v>
      </c>
      <c r="H162" s="2">
        <f t="shared" si="1"/>
        <v>0.11999999999534339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40442</v>
      </c>
      <c r="D163" s="1">
        <f>'PR-RAS'!E167</f>
        <v>150650.29999999999</v>
      </c>
      <c r="E163" s="1">
        <v>0</v>
      </c>
      <c r="F163" s="1">
        <v>0</v>
      </c>
      <c r="G163" s="2">
        <f t="shared" si="0"/>
        <v>55362.301199999994</v>
      </c>
      <c r="H163" s="2">
        <f t="shared" si="1"/>
        <v>0.29999999998835847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115022</v>
      </c>
      <c r="D164" s="1">
        <f>'PR-RAS'!E168</f>
        <v>164543</v>
      </c>
      <c r="E164" s="1">
        <v>0</v>
      </c>
      <c r="F164" s="1">
        <v>0</v>
      </c>
      <c r="G164" s="2">
        <f t="shared" si="0"/>
        <v>72389.604000000007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1017736</v>
      </c>
      <c r="D165" s="1">
        <f>'PR-RAS'!E169</f>
        <v>1568956.2899999998</v>
      </c>
      <c r="E165" s="1">
        <v>0</v>
      </c>
      <c r="F165" s="1">
        <v>0</v>
      </c>
      <c r="G165" s="2">
        <f t="shared" si="0"/>
        <v>681526.36711999995</v>
      </c>
      <c r="H165" s="2">
        <f t="shared" si="1"/>
        <v>0.28999999980442226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627233</v>
      </c>
      <c r="D166" s="1">
        <f>'PR-RAS'!E170</f>
        <v>1014151.7</v>
      </c>
      <c r="E166" s="1">
        <v>0</v>
      </c>
      <c r="F166" s="1">
        <v>0</v>
      </c>
      <c r="G166" s="2">
        <f t="shared" si="0"/>
        <v>438163.50599999999</v>
      </c>
      <c r="H166" s="2">
        <f t="shared" si="1"/>
        <v>0.30000000004656613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274925</v>
      </c>
      <c r="D168" s="1">
        <f>'PR-RAS'!E172</f>
        <v>432163.26</v>
      </c>
      <c r="E168" s="1">
        <v>0</v>
      </c>
      <c r="F168" s="1">
        <v>0</v>
      </c>
      <c r="G168" s="2">
        <f t="shared" si="0"/>
        <v>190255.00384000002</v>
      </c>
      <c r="H168" s="2">
        <f t="shared" si="1"/>
        <v>0.26000000000931323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67975</v>
      </c>
      <c r="D169" s="1">
        <f>'PR-RAS'!E173</f>
        <v>67266.98</v>
      </c>
      <c r="E169" s="1">
        <v>0</v>
      </c>
      <c r="F169" s="1">
        <v>0</v>
      </c>
      <c r="G169" s="2">
        <f t="shared" si="0"/>
        <v>34021.505279999998</v>
      </c>
      <c r="H169" s="2">
        <f t="shared" si="1"/>
        <v>2.0000000004074536E-2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35828</v>
      </c>
      <c r="D170" s="1">
        <f>'PR-RAS'!E174</f>
        <v>31783.16</v>
      </c>
      <c r="E170" s="1">
        <v>0</v>
      </c>
      <c r="F170" s="1">
        <v>0</v>
      </c>
      <c r="G170" s="2">
        <f t="shared" si="0"/>
        <v>16797.640080000001</v>
      </c>
      <c r="H170" s="2">
        <f t="shared" si="1"/>
        <v>0.15999999999985448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11775</v>
      </c>
      <c r="D172" s="1">
        <f>'PR-RAS'!E176</f>
        <v>23591.19</v>
      </c>
      <c r="E172" s="1">
        <v>0</v>
      </c>
      <c r="F172" s="1">
        <v>0</v>
      </c>
      <c r="G172" s="2">
        <f t="shared" si="0"/>
        <v>10081.71198</v>
      </c>
      <c r="H172" s="2">
        <f t="shared" si="1"/>
        <v>0.18999999999869033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1618208</v>
      </c>
      <c r="D173" s="1">
        <f>'PR-RAS'!E177</f>
        <v>2094205.1199999999</v>
      </c>
      <c r="E173" s="1">
        <v>0</v>
      </c>
      <c r="F173" s="1">
        <v>0</v>
      </c>
      <c r="G173" s="2">
        <f t="shared" si="0"/>
        <v>998738.33727999998</v>
      </c>
      <c r="H173" s="2">
        <f t="shared" si="1"/>
        <v>0.11999999987892807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61229</v>
      </c>
      <c r="D174" s="1">
        <f>'PR-RAS'!E178</f>
        <v>76300.070000000007</v>
      </c>
      <c r="E174" s="1">
        <v>0</v>
      </c>
      <c r="F174" s="1">
        <v>0</v>
      </c>
      <c r="G174" s="2">
        <f t="shared" si="0"/>
        <v>36992.441220000001</v>
      </c>
      <c r="H174" s="2">
        <f t="shared" si="1"/>
        <v>7.0000000006984919E-2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278832</v>
      </c>
      <c r="D175" s="1">
        <f>'PR-RAS'!E179</f>
        <v>409763.37</v>
      </c>
      <c r="E175" s="1">
        <v>0</v>
      </c>
      <c r="F175" s="1">
        <v>0</v>
      </c>
      <c r="G175" s="2">
        <f t="shared" si="0"/>
        <v>191114.42075999998</v>
      </c>
      <c r="H175" s="2">
        <f t="shared" si="1"/>
        <v>0.36999999999534339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59803</v>
      </c>
      <c r="D176" s="1">
        <f>'PR-RAS'!E180</f>
        <v>40196.68</v>
      </c>
      <c r="E176" s="1">
        <v>0</v>
      </c>
      <c r="F176" s="1">
        <v>0</v>
      </c>
      <c r="G176" s="2">
        <f t="shared" si="0"/>
        <v>24534.362999999998</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143457</v>
      </c>
      <c r="D177" s="1">
        <f>'PR-RAS'!E181</f>
        <v>160637.37</v>
      </c>
      <c r="E177" s="1">
        <v>0</v>
      </c>
      <c r="F177" s="1">
        <v>0</v>
      </c>
      <c r="G177" s="2">
        <f t="shared" si="0"/>
        <v>81792.786239999987</v>
      </c>
      <c r="H177" s="2">
        <f t="shared" si="1"/>
        <v>0.36999999999534339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2995</v>
      </c>
      <c r="D178" s="1">
        <f>'PR-RAS'!E182</f>
        <v>61077.82</v>
      </c>
      <c r="E178" s="1">
        <v>0</v>
      </c>
      <c r="F178" s="1">
        <v>0</v>
      </c>
      <c r="G178" s="2">
        <f t="shared" si="0"/>
        <v>22151.663279999997</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408355</v>
      </c>
      <c r="D179" s="1">
        <f>'PR-RAS'!E183</f>
        <v>372736.48</v>
      </c>
      <c r="E179" s="1">
        <v>0</v>
      </c>
      <c r="F179" s="1">
        <v>0</v>
      </c>
      <c r="G179" s="2">
        <f t="shared" si="0"/>
        <v>205381.37688</v>
      </c>
      <c r="H179" s="2">
        <f t="shared" si="1"/>
        <v>0.47999999998137355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559443</v>
      </c>
      <c r="D180" s="1">
        <f>'PR-RAS'!E184</f>
        <v>868281.5</v>
      </c>
      <c r="E180" s="1">
        <v>0</v>
      </c>
      <c r="F180" s="1">
        <v>0</v>
      </c>
      <c r="G180" s="2">
        <f t="shared" si="0"/>
        <v>410985.07399999996</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19965</v>
      </c>
      <c r="D181" s="1">
        <f>'PR-RAS'!E185</f>
        <v>18880.68</v>
      </c>
      <c r="E181" s="1">
        <v>0</v>
      </c>
      <c r="F181" s="1">
        <v>0</v>
      </c>
      <c r="G181" s="2">
        <f t="shared" si="0"/>
        <v>10390.7448</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84129</v>
      </c>
      <c r="D182" s="1">
        <f>'PR-RAS'!E186</f>
        <v>86331.15</v>
      </c>
      <c r="E182" s="1">
        <v>0</v>
      </c>
      <c r="F182" s="1">
        <v>0</v>
      </c>
      <c r="G182" s="2">
        <f t="shared" si="0"/>
        <v>46479.225299999998</v>
      </c>
      <c r="H182" s="2">
        <f t="shared" si="1"/>
        <v>0.14999999999417923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4179</v>
      </c>
      <c r="D183" s="1">
        <f>'PR-RAS'!E187</f>
        <v>11293.2</v>
      </c>
      <c r="E183" s="1">
        <v>0</v>
      </c>
      <c r="F183" s="1">
        <v>0</v>
      </c>
      <c r="G183" s="2">
        <f t="shared" si="0"/>
        <v>4871.3028000000004</v>
      </c>
      <c r="H183" s="2">
        <f t="shared" si="1"/>
        <v>0.2000000000007276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108535</v>
      </c>
      <c r="D184" s="1">
        <f>'PR-RAS'!E188</f>
        <v>103073.37999999999</v>
      </c>
      <c r="E184" s="1">
        <v>0</v>
      </c>
      <c r="F184" s="1">
        <v>0</v>
      </c>
      <c r="G184" s="2">
        <f t="shared" si="0"/>
        <v>57586.76208</v>
      </c>
      <c r="H184" s="2">
        <f t="shared" si="1"/>
        <v>0.3799999999901047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47784</v>
      </c>
      <c r="D185" s="1">
        <f>'PR-RAS'!E189</f>
        <v>44170.01</v>
      </c>
      <c r="E185" s="1">
        <v>0</v>
      </c>
      <c r="F185" s="1">
        <v>0</v>
      </c>
      <c r="G185" s="2">
        <f t="shared" si="0"/>
        <v>25046.819680000004</v>
      </c>
      <c r="H185" s="2">
        <f t="shared" si="1"/>
        <v>1.0000000002037268E-2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2801.52</v>
      </c>
      <c r="E186" s="1">
        <v>0</v>
      </c>
      <c r="F186" s="1">
        <v>0</v>
      </c>
      <c r="G186" s="2">
        <f t="shared" si="0"/>
        <v>1036.5624</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25637</v>
      </c>
      <c r="D187" s="1">
        <f>'PR-RAS'!E191</f>
        <v>27348.5</v>
      </c>
      <c r="E187" s="1">
        <v>0</v>
      </c>
      <c r="F187" s="1">
        <v>0</v>
      </c>
      <c r="G187" s="2">
        <f t="shared" si="0"/>
        <v>14942.124</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7901</v>
      </c>
      <c r="D188" s="1">
        <f>'PR-RAS'!E192</f>
        <v>4010</v>
      </c>
      <c r="E188" s="1">
        <v>0</v>
      </c>
      <c r="F188" s="1">
        <v>0</v>
      </c>
      <c r="G188" s="2">
        <f t="shared" si="0"/>
        <v>2977.2269999999999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12258</v>
      </c>
      <c r="D189" s="1">
        <f>'PR-RAS'!E193</f>
        <v>20967.5</v>
      </c>
      <c r="E189" s="1">
        <v>0</v>
      </c>
      <c r="F189" s="1">
        <v>0</v>
      </c>
      <c r="G189" s="2">
        <f t="shared" si="0"/>
        <v>10188.284</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1802.9</v>
      </c>
      <c r="E190" s="1">
        <v>0</v>
      </c>
      <c r="F190" s="1">
        <v>0</v>
      </c>
      <c r="G190" s="2">
        <f t="shared" si="0"/>
        <v>681.49620000000004</v>
      </c>
      <c r="H190" s="2">
        <f t="shared" si="1"/>
        <v>9.9999999999909051E-2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14955</v>
      </c>
      <c r="D191" s="1">
        <f>'PR-RAS'!E195</f>
        <v>1972.95</v>
      </c>
      <c r="E191" s="1">
        <v>0</v>
      </c>
      <c r="F191" s="1">
        <v>0</v>
      </c>
      <c r="G191" s="2">
        <f t="shared" si="0"/>
        <v>3591.1710000000003</v>
      </c>
      <c r="H191" s="2">
        <f t="shared" si="1"/>
        <v>4.9999999999954525E-2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11755</v>
      </c>
      <c r="D192" s="1">
        <f>'PR-RAS'!E196</f>
        <v>14269.34</v>
      </c>
      <c r="E192" s="1">
        <v>0</v>
      </c>
      <c r="F192" s="1">
        <v>0</v>
      </c>
      <c r="G192" s="2">
        <f t="shared" si="0"/>
        <v>7696.0928800000002</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11755</v>
      </c>
      <c r="D206" s="1">
        <f>'PR-RAS'!E210</f>
        <v>14269.34</v>
      </c>
      <c r="E206" s="1">
        <v>0</v>
      </c>
      <c r="F206" s="1">
        <v>0</v>
      </c>
      <c r="G206" s="2">
        <f t="shared" si="0"/>
        <v>8260.2043999999987</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11755</v>
      </c>
      <c r="D207" s="1">
        <f>'PR-RAS'!E211</f>
        <v>14133.76</v>
      </c>
      <c r="E207" s="1">
        <v>0</v>
      </c>
      <c r="F207" s="1">
        <v>0</v>
      </c>
      <c r="G207" s="2">
        <f t="shared" si="0"/>
        <v>8244.6391199999998</v>
      </c>
      <c r="H207" s="2">
        <f t="shared" si="1"/>
        <v>0.23999999999978172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135.58000000000001</v>
      </c>
      <c r="E208" s="1">
        <v>0</v>
      </c>
      <c r="F208" s="1">
        <v>0</v>
      </c>
      <c r="G208" s="2">
        <f t="shared" si="0"/>
        <v>56.130120000000005</v>
      </c>
      <c r="H208" s="2">
        <f t="shared" si="1"/>
        <v>0.41999999999998749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304013</v>
      </c>
      <c r="D220" s="1">
        <f>'PR-RAS'!E224</f>
        <v>167834.74</v>
      </c>
      <c r="E220" s="1">
        <v>0</v>
      </c>
      <c r="F220" s="1">
        <v>0</v>
      </c>
      <c r="G220" s="2">
        <f t="shared" si="0"/>
        <v>140090.46312</v>
      </c>
      <c r="H220" s="2">
        <f t="shared" si="1"/>
        <v>0.26000000000931323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304013</v>
      </c>
      <c r="D243" s="1">
        <f>'PR-RAS'!E247</f>
        <v>167834.74</v>
      </c>
      <c r="E243" s="1">
        <v>0</v>
      </c>
      <c r="F243" s="1">
        <v>0</v>
      </c>
      <c r="G243" s="2">
        <f t="shared" si="0"/>
        <v>154803.16016</v>
      </c>
      <c r="H243" s="2">
        <f t="shared" si="1"/>
        <v>0.26000000000931323</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304013</v>
      </c>
      <c r="D246" s="1">
        <f>'PR-RAS'!E250</f>
        <v>167834.74</v>
      </c>
      <c r="E246" s="1">
        <v>0</v>
      </c>
      <c r="F246" s="1">
        <v>0</v>
      </c>
      <c r="G246" s="2">
        <f t="shared" si="0"/>
        <v>156722.20759999999</v>
      </c>
      <c r="H246" s="2">
        <f t="shared" si="1"/>
        <v>0.26000000000931323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99100</v>
      </c>
      <c r="D248" s="1">
        <f>'PR-RAS'!E252</f>
        <v>139000</v>
      </c>
      <c r="E248" s="1">
        <v>0</v>
      </c>
      <c r="F248" s="1">
        <v>0</v>
      </c>
      <c r="G248" s="2">
        <f t="shared" si="0"/>
        <v>93143.7</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99100</v>
      </c>
      <c r="D255" s="1">
        <f>'PR-RAS'!E259</f>
        <v>139000</v>
      </c>
      <c r="E255" s="1">
        <v>0</v>
      </c>
      <c r="F255" s="1">
        <v>0</v>
      </c>
      <c r="G255" s="2">
        <f t="shared" si="0"/>
        <v>95783.4</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99100</v>
      </c>
      <c r="D256" s="1">
        <f>'PR-RAS'!E260</f>
        <v>139000</v>
      </c>
      <c r="E256" s="1">
        <v>0</v>
      </c>
      <c r="F256" s="1">
        <v>0</v>
      </c>
      <c r="G256" s="2">
        <f t="shared" si="0"/>
        <v>96160.5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2000</v>
      </c>
      <c r="D259" s="1">
        <f>'PR-RAS'!E263</f>
        <v>3000</v>
      </c>
      <c r="E259" s="1">
        <v>0</v>
      </c>
      <c r="F259" s="1">
        <v>0</v>
      </c>
      <c r="G259" s="2">
        <f t="shared" si="0"/>
        <v>2064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2000</v>
      </c>
      <c r="D260" s="1">
        <f>'PR-RAS'!E264</f>
        <v>3000</v>
      </c>
      <c r="E260" s="1">
        <v>0</v>
      </c>
      <c r="F260" s="1">
        <v>0</v>
      </c>
      <c r="G260" s="2">
        <f t="shared" si="0"/>
        <v>2072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2000</v>
      </c>
      <c r="D261" s="1">
        <f>'PR-RAS'!E265</f>
        <v>3000</v>
      </c>
      <c r="E261" s="1">
        <v>0</v>
      </c>
      <c r="F261" s="1">
        <v>0</v>
      </c>
      <c r="G261" s="2">
        <f t="shared" si="0"/>
        <v>2080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13130755</v>
      </c>
      <c r="D285" s="1">
        <f>'PR-RAS'!E289</f>
        <v>15452521.930000002</v>
      </c>
      <c r="E285" s="1">
        <v>0</v>
      </c>
      <c r="F285" s="1">
        <v>0</v>
      </c>
      <c r="G285" s="2">
        <f t="shared" si="8"/>
        <v>12506166.876239998</v>
      </c>
      <c r="H285" s="2">
        <f t="shared" si="9"/>
        <v>6.9999998435378075E-2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3552154</v>
      </c>
      <c r="D286" s="1">
        <f>'PR-RAS'!E290</f>
        <v>978184.87999999709</v>
      </c>
      <c r="E286" s="1">
        <v>0</v>
      </c>
      <c r="F286" s="1">
        <v>0</v>
      </c>
      <c r="G286" s="2">
        <f t="shared" si="8"/>
        <v>1569929.2715999982</v>
      </c>
      <c r="H286" s="2">
        <f t="shared" si="9"/>
        <v>0.12000000290572643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1521953</v>
      </c>
      <c r="D288" s="1">
        <f>'PR-RAS'!E292</f>
        <v>1822607.3</v>
      </c>
      <c r="E288" s="1">
        <v>0</v>
      </c>
      <c r="F288" s="1">
        <v>0</v>
      </c>
      <c r="G288" s="2">
        <f t="shared" si="8"/>
        <v>1482977.1011999997</v>
      </c>
      <c r="H288" s="2">
        <f t="shared" si="9"/>
        <v>0.30000000004656613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162961</v>
      </c>
      <c r="D290" s="1">
        <f>'PR-RAS'!E294</f>
        <v>150467.04</v>
      </c>
      <c r="E290" s="1">
        <v>0</v>
      </c>
      <c r="F290" s="1">
        <v>0</v>
      </c>
      <c r="G290" s="2">
        <f t="shared" si="8"/>
        <v>134065.67812</v>
      </c>
      <c r="H290" s="2">
        <f t="shared" si="9"/>
        <v>4.0000000008149073E-2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162961</v>
      </c>
      <c r="D291" s="1">
        <f>'PR-RAS'!E295</f>
        <v>150467.04</v>
      </c>
      <c r="E291" s="1">
        <v>0</v>
      </c>
      <c r="F291" s="1">
        <v>0</v>
      </c>
      <c r="G291" s="2">
        <f t="shared" si="8"/>
        <v>134529.57319999998</v>
      </c>
      <c r="H291" s="2">
        <f t="shared" si="9"/>
        <v>4.0000000008149073E-2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3748</v>
      </c>
      <c r="D293" s="1">
        <f>'PR-RAS'!E298</f>
        <v>3644</v>
      </c>
      <c r="E293" s="1">
        <v>0</v>
      </c>
      <c r="F293" s="1">
        <v>0</v>
      </c>
      <c r="G293" s="2">
        <f t="shared" si="8"/>
        <v>3222.5119999999997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3748</v>
      </c>
      <c r="D306" s="1">
        <f>'PR-RAS'!E311</f>
        <v>3644</v>
      </c>
      <c r="E306" s="1">
        <v>0</v>
      </c>
      <c r="F306" s="1">
        <v>0</v>
      </c>
      <c r="G306" s="2">
        <f t="shared" si="8"/>
        <v>3365.98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3748</v>
      </c>
      <c r="D307" s="1">
        <f>'PR-RAS'!E312</f>
        <v>3644</v>
      </c>
      <c r="E307" s="1">
        <v>0</v>
      </c>
      <c r="F307" s="1">
        <v>0</v>
      </c>
      <c r="G307" s="2">
        <f t="shared" si="8"/>
        <v>3377.0160000000001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3748</v>
      </c>
      <c r="D308" s="1">
        <f>'PR-RAS'!E313</f>
        <v>3644</v>
      </c>
      <c r="E308" s="1">
        <v>0</v>
      </c>
      <c r="F308" s="1">
        <v>0</v>
      </c>
      <c r="G308" s="2">
        <f t="shared" si="8"/>
        <v>3388.0520000000001</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3255248</v>
      </c>
      <c r="D345" s="1">
        <f>'PR-RAS'!E350</f>
        <v>943434.45</v>
      </c>
      <c r="E345" s="1">
        <v>0</v>
      </c>
      <c r="F345" s="1">
        <v>0</v>
      </c>
      <c r="G345" s="2">
        <f t="shared" si="8"/>
        <v>1768888.2135999999</v>
      </c>
      <c r="H345" s="2">
        <f t="shared" si="9"/>
        <v>0.44999999995343387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3255248</v>
      </c>
      <c r="D358" s="1">
        <f>'PR-RAS'!E363</f>
        <v>943434.45</v>
      </c>
      <c r="E358" s="1">
        <v>0</v>
      </c>
      <c r="F358" s="1">
        <v>0</v>
      </c>
      <c r="G358" s="2">
        <f t="shared" si="8"/>
        <v>1835735.7333</v>
      </c>
      <c r="H358" s="2">
        <f t="shared" si="9"/>
        <v>0.44999999995343387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3255248</v>
      </c>
      <c r="D364" s="1">
        <f>'PR-RAS'!E369</f>
        <v>943434.45</v>
      </c>
      <c r="E364" s="1">
        <v>0</v>
      </c>
      <c r="F364" s="1">
        <v>0</v>
      </c>
      <c r="G364" s="2">
        <f t="shared" si="8"/>
        <v>1866588.4347000001</v>
      </c>
      <c r="H364" s="2">
        <f t="shared" si="9"/>
        <v>0.44999999995343387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195042</v>
      </c>
      <c r="D365" s="1">
        <f>'PR-RAS'!E370</f>
        <v>50560.160000000003</v>
      </c>
      <c r="E365" s="1">
        <v>0</v>
      </c>
      <c r="F365" s="1">
        <v>0</v>
      </c>
      <c r="G365" s="2">
        <f t="shared" si="8"/>
        <v>107803.08448</v>
      </c>
      <c r="H365" s="2">
        <f t="shared" si="9"/>
        <v>0.16000000000349246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8859</v>
      </c>
      <c r="D366" s="1">
        <f>'PR-RAS'!E371</f>
        <v>0</v>
      </c>
      <c r="E366" s="1">
        <v>0</v>
      </c>
      <c r="F366" s="1">
        <v>0</v>
      </c>
      <c r="G366" s="2">
        <f t="shared" si="8"/>
        <v>3233.5349999999999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530371.48</v>
      </c>
      <c r="E367" s="1">
        <v>0</v>
      </c>
      <c r="F367" s="1">
        <v>0</v>
      </c>
      <c r="G367" s="2">
        <f t="shared" si="8"/>
        <v>388231.92335999996</v>
      </c>
      <c r="H367" s="2">
        <f t="shared" si="9"/>
        <v>0.47999999998137355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2854982</v>
      </c>
      <c r="D368" s="1">
        <f>'PR-RAS'!E373</f>
        <v>279539.56</v>
      </c>
      <c r="E368" s="1">
        <v>0</v>
      </c>
      <c r="F368" s="1">
        <v>0</v>
      </c>
      <c r="G368" s="2">
        <f t="shared" si="8"/>
        <v>1252960.4310399999</v>
      </c>
      <c r="H368" s="2">
        <f t="shared" si="9"/>
        <v>0.44000000000232831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196365</v>
      </c>
      <c r="D369" s="1">
        <f>'PR-RAS'!E374</f>
        <v>82963.25</v>
      </c>
      <c r="E369" s="1">
        <v>0</v>
      </c>
      <c r="F369" s="1">
        <v>0</v>
      </c>
      <c r="G369" s="2">
        <f t="shared" si="8"/>
        <v>133323.272</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3251500</v>
      </c>
      <c r="D403" s="1">
        <f>'PR-RAS'!E408</f>
        <v>939790.45</v>
      </c>
      <c r="E403" s="1">
        <v>0</v>
      </c>
      <c r="F403" s="1">
        <v>0</v>
      </c>
      <c r="G403" s="2">
        <f t="shared" si="8"/>
        <v>2062694.5218000002</v>
      </c>
      <c r="H403" s="2">
        <f t="shared" si="9"/>
        <v>0.44999999995343387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16686657</v>
      </c>
      <c r="D407" s="1">
        <f>'PR-RAS'!E412</f>
        <v>16434350.809999999</v>
      </c>
      <c r="E407" s="1">
        <v>0</v>
      </c>
      <c r="F407" s="1">
        <v>0</v>
      </c>
      <c r="G407" s="2">
        <f t="shared" si="8"/>
        <v>20119475.599720001</v>
      </c>
      <c r="H407" s="2">
        <f t="shared" si="9"/>
        <v>0.19000000134110451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16386003</v>
      </c>
      <c r="D408" s="1">
        <f>'PR-RAS'!E413</f>
        <v>16395956.380000001</v>
      </c>
      <c r="E408" s="1">
        <v>0</v>
      </c>
      <c r="F408" s="1">
        <v>0</v>
      </c>
      <c r="G408" s="2">
        <f t="shared" si="8"/>
        <v>20015411.71432</v>
      </c>
      <c r="H408" s="2">
        <f t="shared" si="9"/>
        <v>0.38000000081956387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300654</v>
      </c>
      <c r="D409" s="1">
        <f>'PR-RAS'!E414</f>
        <v>38394.429999997839</v>
      </c>
      <c r="E409" s="1">
        <v>0</v>
      </c>
      <c r="F409" s="1">
        <v>0</v>
      </c>
      <c r="G409" s="2">
        <f t="shared" si="8"/>
        <v>153996.68687999822</v>
      </c>
      <c r="H409" s="2">
        <f t="shared" si="9"/>
        <v>0.42999999783933163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1521953</v>
      </c>
      <c r="D411" s="1">
        <f>'PR-RAS'!E416</f>
        <v>1822607.3</v>
      </c>
      <c r="E411" s="1">
        <v>0</v>
      </c>
      <c r="F411" s="1">
        <v>0</v>
      </c>
      <c r="G411" s="2">
        <f t="shared" si="8"/>
        <v>2118538.7159999995</v>
      </c>
      <c r="H411" s="2">
        <f t="shared" si="9"/>
        <v>0.30000000004656613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162961</v>
      </c>
      <c r="D413" s="1">
        <f>'PR-RAS'!E418</f>
        <v>150467.04</v>
      </c>
      <c r="E413" s="1">
        <v>0</v>
      </c>
      <c r="F413" s="1">
        <v>0</v>
      </c>
      <c r="G413" s="2">
        <f t="shared" si="8"/>
        <v>191124.77296</v>
      </c>
      <c r="H413" s="2">
        <f t="shared" si="9"/>
        <v>4.0000000008149073E-2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16686657</v>
      </c>
      <c r="D633" s="1">
        <f>'PR-RAS'!E639</f>
        <v>16434350.809999999</v>
      </c>
      <c r="E633" s="1">
        <v>0</v>
      </c>
      <c r="F633" s="1">
        <v>0</v>
      </c>
      <c r="G633" s="2">
        <f t="shared" si="10"/>
        <v>31318986.647839997</v>
      </c>
      <c r="H633" s="2">
        <f t="shared" si="11"/>
        <v>0.19000000134110451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16386003</v>
      </c>
      <c r="D634" s="1">
        <f>'PR-RAS'!E640</f>
        <v>16395956.380000001</v>
      </c>
      <c r="E634" s="1">
        <v>0</v>
      </c>
      <c r="F634" s="1">
        <v>0</v>
      </c>
      <c r="G634" s="2">
        <f t="shared" si="10"/>
        <v>31129620.676080003</v>
      </c>
      <c r="H634" s="2">
        <f t="shared" si="11"/>
        <v>0.38000000081956387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300654</v>
      </c>
      <c r="D635" s="1">
        <f>'PR-RAS'!E641</f>
        <v>38394.429999997839</v>
      </c>
      <c r="E635" s="1">
        <v>0</v>
      </c>
      <c r="F635" s="1">
        <v>0</v>
      </c>
      <c r="G635" s="2">
        <f t="shared" si="10"/>
        <v>239298.77323999727</v>
      </c>
      <c r="H635" s="2">
        <f t="shared" si="11"/>
        <v>0.42999999783933163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1521953</v>
      </c>
      <c r="D637" s="1">
        <f>'PR-RAS'!E643</f>
        <v>1822607.3</v>
      </c>
      <c r="E637" s="1">
        <v>0</v>
      </c>
      <c r="F637" s="1">
        <v>0</v>
      </c>
      <c r="G637" s="2">
        <f t="shared" si="10"/>
        <v>3286318.5935999998</v>
      </c>
      <c r="H637" s="2">
        <f t="shared" si="11"/>
        <v>0.30000000004656613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1822607</v>
      </c>
      <c r="D639" s="1">
        <f>'PR-RAS'!E645</f>
        <v>1861001.7299999979</v>
      </c>
      <c r="E639" s="1">
        <v>0</v>
      </c>
      <c r="F639" s="1">
        <v>0</v>
      </c>
      <c r="G639" s="2">
        <f t="shared" si="10"/>
        <v>3537461.4734799969</v>
      </c>
      <c r="H639" s="2">
        <f t="shared" si="11"/>
        <v>0.27000000211410224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687596</v>
      </c>
      <c r="D641" s="1">
        <f>'PR-RAS'!E647</f>
        <v>774484.98</v>
      </c>
      <c r="E641" s="1">
        <v>0</v>
      </c>
      <c r="F641" s="1">
        <v>0</v>
      </c>
      <c r="G641" s="2">
        <f t="shared" si="10"/>
        <v>1431402.2143999999</v>
      </c>
      <c r="H641" s="2">
        <f t="shared" si="11"/>
        <v>2.0000000018626451E-2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1774729</v>
      </c>
      <c r="D642" s="1">
        <f>'PR-RAS'!E649</f>
        <v>1924455.41</v>
      </c>
      <c r="E642" s="1">
        <v>0</v>
      </c>
      <c r="F642" s="1">
        <v>0</v>
      </c>
      <c r="G642" s="2">
        <f t="shared" si="10"/>
        <v>3604753.1246200004</v>
      </c>
      <c r="H642" s="2">
        <f t="shared" si="11"/>
        <v>0.40999999991618097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9733360</v>
      </c>
      <c r="D643" s="1">
        <f>'PR-RAS'!E650</f>
        <v>8507116.5999999996</v>
      </c>
      <c r="E643" s="1">
        <v>0</v>
      </c>
      <c r="F643" s="1">
        <v>0</v>
      </c>
      <c r="G643" s="2">
        <f t="shared" si="10"/>
        <v>17171954.834399998</v>
      </c>
      <c r="H643" s="2">
        <f t="shared" si="11"/>
        <v>0.40000000037252903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9583634</v>
      </c>
      <c r="D644" s="1">
        <f>'PR-RAS'!E651</f>
        <v>8417457.0299999993</v>
      </c>
      <c r="E644" s="1">
        <v>0</v>
      </c>
      <c r="F644" s="1">
        <v>0</v>
      </c>
      <c r="G644" s="2">
        <f t="shared" si="10"/>
        <v>16987126.40258</v>
      </c>
      <c r="H644" s="2">
        <f t="shared" si="11"/>
        <v>2.9999999329447746E-2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1924455</v>
      </c>
      <c r="D645" s="1">
        <f>'PR-RAS'!E652</f>
        <v>2014114.9800000004</v>
      </c>
      <c r="E645" s="1">
        <v>0</v>
      </c>
      <c r="F645" s="1">
        <v>0</v>
      </c>
      <c r="G645" s="2">
        <f t="shared" si="10"/>
        <v>3833529.1142400005</v>
      </c>
      <c r="H645" s="2">
        <f t="shared" si="11"/>
        <v>1.9999999552965164E-2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55</v>
      </c>
      <c r="E647" s="1">
        <v>0</v>
      </c>
      <c r="F647" s="1">
        <v>0</v>
      </c>
      <c r="G647" s="2">
        <f t="shared" si="10"/>
        <v>103.36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52</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120000</v>
      </c>
      <c r="E669" s="1">
        <v>0</v>
      </c>
      <c r="F669" s="1">
        <v>0</v>
      </c>
      <c r="G669" s="2">
        <f t="shared" si="10"/>
        <v>160320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50082</v>
      </c>
      <c r="D689" s="1">
        <f>'PR-RAS'!E696</f>
        <v>379321.83</v>
      </c>
      <c r="E689" s="1">
        <v>0</v>
      </c>
      <c r="F689" s="1">
        <v>0</v>
      </c>
      <c r="G689" s="2">
        <f t="shared" si="10"/>
        <v>556403.25407999998</v>
      </c>
      <c r="H689" s="2">
        <f t="shared" si="11"/>
        <v>0.16999999998370185</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116514</v>
      </c>
      <c r="D690" s="1">
        <f>'PR-RAS'!E697</f>
        <v>47283.07</v>
      </c>
      <c r="E690" s="1">
        <v>0</v>
      </c>
      <c r="F690" s="1">
        <v>0</v>
      </c>
      <c r="G690" s="2">
        <f t="shared" si="10"/>
        <v>145434.21646</v>
      </c>
      <c r="H690" s="2">
        <f t="shared" si="11"/>
        <v>6.9999999999708962E-2</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13271</v>
      </c>
      <c r="D709" s="1">
        <f>'PR-RAS'!E716</f>
        <v>0</v>
      </c>
      <c r="E709" s="1">
        <v>0</v>
      </c>
      <c r="F709" s="1">
        <v>0</v>
      </c>
      <c r="G709" s="2">
        <f t="shared" si="10"/>
        <v>9395.8680000000004</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12429</v>
      </c>
      <c r="D710" s="1">
        <f>'PR-RAS'!E717</f>
        <v>24616.81</v>
      </c>
      <c r="E710" s="1">
        <v>0</v>
      </c>
      <c r="F710" s="1">
        <v>0</v>
      </c>
      <c r="G710" s="2">
        <f t="shared" si="10"/>
        <v>43718.797579999999</v>
      </c>
      <c r="H710" s="2">
        <f t="shared" si="11"/>
        <v>0.18999999999869033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174358</v>
      </c>
      <c r="D711" s="1">
        <f>'PR-RAS'!E718</f>
        <v>192729.88</v>
      </c>
      <c r="E711" s="1">
        <v>0</v>
      </c>
      <c r="F711" s="1">
        <v>0</v>
      </c>
      <c r="G711" s="2">
        <f t="shared" si="10"/>
        <v>397470.60959999997</v>
      </c>
      <c r="H711" s="2">
        <f t="shared" si="11"/>
        <v>0.11999999999534339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12850</v>
      </c>
      <c r="D713" s="1">
        <f>'PR-RAS'!E720</f>
        <v>6650</v>
      </c>
      <c r="E713" s="1">
        <v>0</v>
      </c>
      <c r="F713" s="1">
        <v>0</v>
      </c>
      <c r="G713" s="2">
        <f t="shared" si="10"/>
        <v>18618.8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1843.32</v>
      </c>
      <c r="E714" s="1">
        <v>0</v>
      </c>
      <c r="F714" s="1">
        <v>0</v>
      </c>
      <c r="G714" s="2">
        <f t="shared" si="10"/>
        <v>2628.5743199999997</v>
      </c>
      <c r="H714" s="2">
        <f t="shared" si="11"/>
        <v>0.31999999999993634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67647</v>
      </c>
      <c r="D715" s="1">
        <f>'PR-RAS'!E722</f>
        <v>70871.960000000006</v>
      </c>
      <c r="E715" s="1">
        <v>0</v>
      </c>
      <c r="F715" s="1">
        <v>0</v>
      </c>
      <c r="G715" s="2">
        <f t="shared" si="10"/>
        <v>149505.11688000002</v>
      </c>
      <c r="H715" s="2">
        <f t="shared" si="11"/>
        <v>3.9999999993597157E-2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154653</v>
      </c>
      <c r="D716" s="1">
        <f>'PR-RAS'!E723</f>
        <v>442846.6</v>
      </c>
      <c r="E716" s="1">
        <v>0</v>
      </c>
      <c r="F716" s="1">
        <v>0</v>
      </c>
      <c r="G716" s="2">
        <f t="shared" si="10"/>
        <v>743847.53299999994</v>
      </c>
      <c r="H716" s="2">
        <f t="shared" si="11"/>
        <v>0.40000000002328306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33144</v>
      </c>
      <c r="D718" s="1">
        <f>'PR-RAS'!E725</f>
        <v>32206.18</v>
      </c>
      <c r="E718" s="1">
        <v>0</v>
      </c>
      <c r="F718" s="1">
        <v>0</v>
      </c>
      <c r="G718" s="2">
        <f t="shared" si="10"/>
        <v>69947.91012</v>
      </c>
      <c r="H718" s="2">
        <f t="shared" si="11"/>
        <v>0.18000000000029104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2801.52</v>
      </c>
      <c r="E719" s="1">
        <v>0</v>
      </c>
      <c r="F719" s="1">
        <v>0</v>
      </c>
      <c r="G719" s="2">
        <f t="shared" si="10"/>
        <v>4022.98272</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99100</v>
      </c>
      <c r="D812" s="1">
        <f>'PR-RAS'!E819</f>
        <v>139000</v>
      </c>
      <c r="E812" s="1">
        <v>0</v>
      </c>
      <c r="F812" s="1">
        <v>0</v>
      </c>
      <c r="G812" s="2">
        <f t="shared" si="18"/>
        <v>305828.10000000003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16183971</v>
      </c>
      <c r="D984" s="6">
        <f>BILANCA!E6</f>
        <v>15926365.819999998</v>
      </c>
      <c r="E984" s="6">
        <v>0</v>
      </c>
      <c r="F984" s="6">
        <v>0</v>
      </c>
      <c r="G984" s="7">
        <f t="shared" ref="G984:G1241" si="22">B984/1000*C984+B984/500*D984</f>
        <v>48036.702639999996</v>
      </c>
      <c r="H984" s="7">
        <f t="shared" si="19"/>
        <v>0.18000000156462193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13295773</v>
      </c>
      <c r="D985" s="1">
        <f>BILANCA!E7</f>
        <v>12878295.319999998</v>
      </c>
      <c r="E985" s="1">
        <v>0</v>
      </c>
      <c r="F985" s="1">
        <v>0</v>
      </c>
      <c r="G985" s="2">
        <f t="shared" si="22"/>
        <v>78104.727279999992</v>
      </c>
      <c r="H985" s="2">
        <f t="shared" si="19"/>
        <v>0.31999999843537807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778147</v>
      </c>
      <c r="D986" s="1">
        <f>BILANCA!E8</f>
        <v>778147.28</v>
      </c>
      <c r="E986" s="1">
        <v>0</v>
      </c>
      <c r="F986" s="1">
        <v>0</v>
      </c>
      <c r="G986" s="2">
        <f t="shared" si="22"/>
        <v>7003.3246799999997</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778147</v>
      </c>
      <c r="D987" s="1">
        <f>BILANCA!E9</f>
        <v>778147.28</v>
      </c>
      <c r="E987" s="1">
        <v>0</v>
      </c>
      <c r="F987" s="1">
        <v>0</v>
      </c>
      <c r="G987" s="2">
        <f t="shared" si="22"/>
        <v>9337.7662400000008</v>
      </c>
      <c r="H987" s="2">
        <f t="shared" si="19"/>
        <v>0.28000000002793968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12517626</v>
      </c>
      <c r="D990" s="1">
        <f>BILANCA!E12</f>
        <v>12100148.039999999</v>
      </c>
      <c r="E990" s="1">
        <v>0</v>
      </c>
      <c r="F990" s="1">
        <v>0</v>
      </c>
      <c r="G990" s="2">
        <f t="shared" si="22"/>
        <v>257025.45455999998</v>
      </c>
      <c r="H990" s="2">
        <f t="shared" si="19"/>
        <v>3.9999999105930328E-2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8580009</v>
      </c>
      <c r="D991" s="1">
        <f>BILANCA!E13</f>
        <v>8234594.1999999993</v>
      </c>
      <c r="E991" s="1">
        <v>0</v>
      </c>
      <c r="F991" s="1">
        <v>0</v>
      </c>
      <c r="G991" s="2">
        <f t="shared" si="22"/>
        <v>200393.57919999998</v>
      </c>
      <c r="H991" s="2">
        <f t="shared" si="19"/>
        <v>0.19999999925494194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24655613</v>
      </c>
      <c r="D993" s="1">
        <f>BILANCA!E15</f>
        <v>24655612.91</v>
      </c>
      <c r="E993" s="1">
        <v>0</v>
      </c>
      <c r="F993" s="1">
        <v>0</v>
      </c>
      <c r="G993" s="2">
        <f t="shared" si="22"/>
        <v>739668.38820000004</v>
      </c>
      <c r="H993" s="2">
        <f t="shared" si="19"/>
        <v>8.9999999850988388E-2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764962</v>
      </c>
      <c r="D994" s="1">
        <f>BILANCA!E16</f>
        <v>764962.39</v>
      </c>
      <c r="E994" s="1">
        <v>0</v>
      </c>
      <c r="F994" s="1">
        <v>0</v>
      </c>
      <c r="G994" s="2">
        <f t="shared" si="22"/>
        <v>25243.754580000001</v>
      </c>
      <c r="H994" s="2">
        <f t="shared" si="19"/>
        <v>0.39000000001396984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1614400</v>
      </c>
      <c r="D995" s="1">
        <f>BILANCA!E17</f>
        <v>1614399.47</v>
      </c>
      <c r="E995" s="1">
        <v>0</v>
      </c>
      <c r="F995" s="1">
        <v>0</v>
      </c>
      <c r="G995" s="2">
        <f t="shared" si="22"/>
        <v>58118.387279999995</v>
      </c>
      <c r="H995" s="2">
        <f t="shared" si="19"/>
        <v>0.46999999997206032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18454966</v>
      </c>
      <c r="D996" s="1">
        <f>BILANCA!E18</f>
        <v>18800380.57</v>
      </c>
      <c r="E996" s="1">
        <v>0</v>
      </c>
      <c r="F996" s="1">
        <v>0</v>
      </c>
      <c r="G996" s="2">
        <f t="shared" si="22"/>
        <v>728724.45282000001</v>
      </c>
      <c r="H996" s="2">
        <f t="shared" si="19"/>
        <v>0.42999999970197678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3776817</v>
      </c>
      <c r="D997" s="1">
        <f>BILANCA!E19</f>
        <v>3747553.84</v>
      </c>
      <c r="E997" s="1">
        <v>0</v>
      </c>
      <c r="F997" s="1">
        <v>0</v>
      </c>
      <c r="G997" s="2">
        <f t="shared" si="22"/>
        <v>157806.94552000001</v>
      </c>
      <c r="H997" s="2">
        <f t="shared" si="19"/>
        <v>0.16000000014901161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2734396</v>
      </c>
      <c r="D998" s="1">
        <f>BILANCA!E20</f>
        <v>2808573.61</v>
      </c>
      <c r="E998" s="1">
        <v>0</v>
      </c>
      <c r="F998" s="1">
        <v>0</v>
      </c>
      <c r="G998" s="2">
        <f t="shared" si="22"/>
        <v>125273.1483</v>
      </c>
      <c r="H998" s="2">
        <f t="shared" si="19"/>
        <v>0.39000000013038516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237887</v>
      </c>
      <c r="D999" s="1">
        <f>BILANCA!E21</f>
        <v>237887.33</v>
      </c>
      <c r="E999" s="1">
        <v>0</v>
      </c>
      <c r="F999" s="1">
        <v>0</v>
      </c>
      <c r="G999" s="2">
        <f t="shared" si="22"/>
        <v>11418.58656</v>
      </c>
      <c r="H999" s="2">
        <f t="shared" si="19"/>
        <v>0.32999999998719431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413253</v>
      </c>
      <c r="D1000" s="1">
        <f>BILANCA!E22</f>
        <v>943624.73</v>
      </c>
      <c r="E1000" s="1">
        <v>0</v>
      </c>
      <c r="F1000" s="1">
        <v>0</v>
      </c>
      <c r="G1000" s="2">
        <f t="shared" si="22"/>
        <v>39108.541820000006</v>
      </c>
      <c r="H1000" s="2">
        <f t="shared" si="19"/>
        <v>0.27000000001862645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9420339</v>
      </c>
      <c r="D1001" s="1">
        <f>BILANCA!E23</f>
        <v>9699878.0700000003</v>
      </c>
      <c r="E1001" s="1">
        <v>0</v>
      </c>
      <c r="F1001" s="1">
        <v>0</v>
      </c>
      <c r="G1001" s="2">
        <f t="shared" si="22"/>
        <v>518761.71251999994</v>
      </c>
      <c r="H1001" s="2">
        <f t="shared" si="19"/>
        <v>7.0000000298023224E-2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1539294</v>
      </c>
      <c r="D1002" s="1">
        <f>BILANCA!E24</f>
        <v>1622256.79</v>
      </c>
      <c r="E1002" s="1">
        <v>0</v>
      </c>
      <c r="F1002" s="1">
        <v>0</v>
      </c>
      <c r="G1002" s="2">
        <f t="shared" si="22"/>
        <v>90892.344020000004</v>
      </c>
      <c r="H1002" s="2">
        <f t="shared" si="19"/>
        <v>0.2099999999627471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730975</v>
      </c>
      <c r="D1004" s="1">
        <f>BILANCA!E26</f>
        <v>730974.95</v>
      </c>
      <c r="E1004" s="1">
        <v>0</v>
      </c>
      <c r="F1004" s="1">
        <v>0</v>
      </c>
      <c r="G1004" s="2">
        <f t="shared" si="22"/>
        <v>46051.422899999998</v>
      </c>
      <c r="H1004" s="2">
        <f t="shared" si="19"/>
        <v>5.0000000046566129E-2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11299327</v>
      </c>
      <c r="D1006" s="1">
        <f>BILANCA!E28</f>
        <v>12295641.640000001</v>
      </c>
      <c r="E1006" s="1">
        <v>0</v>
      </c>
      <c r="F1006" s="1">
        <v>0</v>
      </c>
      <c r="G1006" s="2">
        <f t="shared" si="22"/>
        <v>825484.03643999994</v>
      </c>
      <c r="H1006" s="2">
        <f t="shared" si="19"/>
        <v>0.35999999940395355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128400</v>
      </c>
      <c r="D1007" s="1">
        <f>BILANCA!E29</f>
        <v>85600</v>
      </c>
      <c r="E1007" s="1">
        <v>0</v>
      </c>
      <c r="F1007" s="1">
        <v>0</v>
      </c>
      <c r="G1007" s="2">
        <f t="shared" si="22"/>
        <v>7190.4</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439378</v>
      </c>
      <c r="D1008" s="1">
        <f>BILANCA!E30</f>
        <v>439378.09</v>
      </c>
      <c r="E1008" s="1">
        <v>0</v>
      </c>
      <c r="F1008" s="1">
        <v>0</v>
      </c>
      <c r="G1008" s="2">
        <f t="shared" si="22"/>
        <v>32953.354500000001</v>
      </c>
      <c r="H1008" s="2">
        <f t="shared" si="19"/>
        <v>9.0000000025611371E-2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310978</v>
      </c>
      <c r="D1012" s="1">
        <f>BILANCA!E34</f>
        <v>353778.09</v>
      </c>
      <c r="E1012" s="1">
        <v>0</v>
      </c>
      <c r="F1012" s="1">
        <v>0</v>
      </c>
      <c r="G1012" s="2">
        <f t="shared" si="22"/>
        <v>29537.491220000004</v>
      </c>
      <c r="H1012" s="2">
        <f t="shared" si="19"/>
        <v>9.0000000025611371E-2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32400</v>
      </c>
      <c r="D1013" s="1">
        <f>BILANCA!E35</f>
        <v>32400</v>
      </c>
      <c r="E1013" s="1">
        <v>0</v>
      </c>
      <c r="F1013" s="1">
        <v>0</v>
      </c>
      <c r="G1013" s="2">
        <f t="shared" si="22"/>
        <v>2916</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8030</v>
      </c>
      <c r="D1014" s="1">
        <f>BILANCA!E36</f>
        <v>8029.92</v>
      </c>
      <c r="E1014" s="1">
        <v>0</v>
      </c>
      <c r="F1014" s="1">
        <v>0</v>
      </c>
      <c r="G1014" s="2">
        <f t="shared" si="22"/>
        <v>746.78503999999998</v>
      </c>
      <c r="H1014" s="2">
        <f t="shared" si="19"/>
        <v>7.999999999992724E-2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32400</v>
      </c>
      <c r="D1015" s="1">
        <f>BILANCA!E37</f>
        <v>32400</v>
      </c>
      <c r="E1015" s="1">
        <v>0</v>
      </c>
      <c r="F1015" s="1">
        <v>0</v>
      </c>
      <c r="G1015" s="2">
        <f t="shared" si="22"/>
        <v>3110.3999999999996</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8030</v>
      </c>
      <c r="D1018" s="1">
        <f>BILANCA!E40</f>
        <v>8029.92</v>
      </c>
      <c r="E1018" s="1">
        <v>0</v>
      </c>
      <c r="F1018" s="1">
        <v>0</v>
      </c>
      <c r="G1018" s="2">
        <f t="shared" si="22"/>
        <v>843.14440000000013</v>
      </c>
      <c r="H1018" s="2">
        <f t="shared" si="19"/>
        <v>7.999999999992724E-2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719950</v>
      </c>
      <c r="D1020" s="1">
        <f>BILANCA!E42</f>
        <v>719950</v>
      </c>
      <c r="E1020" s="1">
        <v>0</v>
      </c>
      <c r="F1020" s="1">
        <v>0</v>
      </c>
      <c r="G1020" s="2">
        <f t="shared" si="22"/>
        <v>79914.45</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719950</v>
      </c>
      <c r="D1022" s="1">
        <f>BILANCA!E44</f>
        <v>719950</v>
      </c>
      <c r="E1022" s="1">
        <v>0</v>
      </c>
      <c r="F1022" s="1">
        <v>0</v>
      </c>
      <c r="G1022" s="2">
        <f t="shared" si="22"/>
        <v>84234.15</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183235</v>
      </c>
      <c r="D1025" s="1">
        <f>BILANCA!E47</f>
        <v>183234.51</v>
      </c>
      <c r="E1025" s="1">
        <v>0</v>
      </c>
      <c r="F1025" s="1">
        <v>0</v>
      </c>
      <c r="G1025" s="2">
        <f t="shared" si="22"/>
        <v>23087.56884</v>
      </c>
      <c r="H1025" s="2">
        <f t="shared" si="19"/>
        <v>0.48999999999068677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183235</v>
      </c>
      <c r="D1028" s="1">
        <f>BILANCA!E50</f>
        <v>183234.51</v>
      </c>
      <c r="E1028" s="1">
        <v>0</v>
      </c>
      <c r="F1028" s="1">
        <v>0</v>
      </c>
      <c r="G1028" s="2">
        <f t="shared" si="22"/>
        <v>24736.680899999999</v>
      </c>
      <c r="H1028" s="2">
        <f t="shared" si="19"/>
        <v>0.48999999999068677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325346</v>
      </c>
      <c r="D1032" s="1">
        <f>BILANCA!E54</f>
        <v>357129.03</v>
      </c>
      <c r="E1032" s="1">
        <v>0</v>
      </c>
      <c r="F1032" s="1">
        <v>0</v>
      </c>
      <c r="G1032" s="2">
        <f t="shared" si="22"/>
        <v>50940.598940000003</v>
      </c>
      <c r="H1032" s="2">
        <f t="shared" si="19"/>
        <v>3.0000000027939677E-2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325346</v>
      </c>
      <c r="D1033" s="1">
        <f>BILANCA!E55</f>
        <v>357129.03</v>
      </c>
      <c r="E1033" s="1">
        <v>0</v>
      </c>
      <c r="F1033" s="1">
        <v>0</v>
      </c>
      <c r="G1033" s="2">
        <f t="shared" si="22"/>
        <v>51980.203000000009</v>
      </c>
      <c r="H1033" s="2">
        <f t="shared" si="19"/>
        <v>3.0000000027939677E-2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2888198</v>
      </c>
      <c r="D1046" s="1">
        <f>BILANCA!E68</f>
        <v>3048070.5</v>
      </c>
      <c r="E1046" s="1">
        <v>0</v>
      </c>
      <c r="F1046" s="1">
        <v>0</v>
      </c>
      <c r="G1046" s="2">
        <f t="shared" si="22"/>
        <v>566013.35700000008</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1924455</v>
      </c>
      <c r="D1047" s="1">
        <f>BILANCA!E69</f>
        <v>2014114.98</v>
      </c>
      <c r="E1047" s="1">
        <v>0</v>
      </c>
      <c r="F1047" s="1">
        <v>0</v>
      </c>
      <c r="G1047" s="2">
        <f t="shared" si="22"/>
        <v>380971.83744000003</v>
      </c>
      <c r="H1047" s="2">
        <f t="shared" si="19"/>
        <v>2.0000000018626451E-2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1920726</v>
      </c>
      <c r="D1048" s="1">
        <f>BILANCA!E70</f>
        <v>2014114.98</v>
      </c>
      <c r="E1048" s="1">
        <v>0</v>
      </c>
      <c r="F1048" s="1">
        <v>0</v>
      </c>
      <c r="G1048" s="2">
        <f t="shared" si="22"/>
        <v>386682.13740000001</v>
      </c>
      <c r="H1048" s="2">
        <f t="shared" si="19"/>
        <v>2.0000000018626451E-2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1920726</v>
      </c>
      <c r="D1050" s="1">
        <f>BILANCA!E72</f>
        <v>2014114.98</v>
      </c>
      <c r="E1050" s="1">
        <v>0</v>
      </c>
      <c r="F1050" s="1">
        <v>0</v>
      </c>
      <c r="G1050" s="2">
        <f t="shared" si="22"/>
        <v>398580.04931999999</v>
      </c>
      <c r="H1050" s="2">
        <f t="shared" si="19"/>
        <v>2.0000000018626451E-2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3729</v>
      </c>
      <c r="D1054" s="1">
        <f>BILANCA!E76</f>
        <v>0</v>
      </c>
      <c r="E1054" s="1">
        <v>0</v>
      </c>
      <c r="F1054" s="1">
        <v>0</v>
      </c>
      <c r="G1054" s="2">
        <f t="shared" si="22"/>
        <v>264.75899999999996</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55139</v>
      </c>
      <c r="D1056" s="1">
        <f>BILANCA!E78</f>
        <v>54079.78</v>
      </c>
      <c r="E1056" s="1">
        <v>0</v>
      </c>
      <c r="F1056" s="1">
        <v>0</v>
      </c>
      <c r="G1056" s="2">
        <f t="shared" si="22"/>
        <v>11920.794879999999</v>
      </c>
      <c r="H1056" s="2">
        <f t="shared" si="19"/>
        <v>0.22000000000116415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2045</v>
      </c>
      <c r="D1061" s="1">
        <f>BILANCA!E83</f>
        <v>2045.34</v>
      </c>
      <c r="E1061" s="1">
        <v>0</v>
      </c>
      <c r="F1061" s="1">
        <v>0</v>
      </c>
      <c r="G1061" s="2">
        <f t="shared" si="22"/>
        <v>478.58303999999998</v>
      </c>
      <c r="H1061" s="2">
        <f t="shared" si="19"/>
        <v>0.33999999999991815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4005</v>
      </c>
      <c r="D1062" s="1">
        <f>BILANCA!E84</f>
        <v>4004.81</v>
      </c>
      <c r="E1062" s="1">
        <v>0</v>
      </c>
      <c r="F1062" s="1">
        <v>0</v>
      </c>
      <c r="G1062" s="2">
        <f t="shared" si="22"/>
        <v>949.15498000000002</v>
      </c>
      <c r="H1062" s="2">
        <f t="shared" si="19"/>
        <v>0.19000000000005457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49089</v>
      </c>
      <c r="D1064" s="1">
        <f>BILANCA!E86</f>
        <v>48029.63</v>
      </c>
      <c r="E1064" s="1">
        <v>0</v>
      </c>
      <c r="F1064" s="1">
        <v>0</v>
      </c>
      <c r="G1064" s="2">
        <f t="shared" si="22"/>
        <v>11757.00906</v>
      </c>
      <c r="H1064" s="2">
        <f t="shared" si="19"/>
        <v>0.37000000000261934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221008</v>
      </c>
      <c r="D1124" s="1">
        <f>BILANCA!E146</f>
        <v>205390.76</v>
      </c>
      <c r="E1124" s="1">
        <v>0</v>
      </c>
      <c r="F1124" s="1">
        <v>0</v>
      </c>
      <c r="G1124" s="2">
        <f t="shared" si="22"/>
        <v>89082.322319999992</v>
      </c>
      <c r="H1124" s="2">
        <f t="shared" si="23"/>
        <v>0.23999999999068677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522531</v>
      </c>
      <c r="D1138" s="1">
        <f>BILANCA!E160</f>
        <v>512153.34</v>
      </c>
      <c r="E1138" s="1">
        <v>0</v>
      </c>
      <c r="F1138" s="1">
        <v>0</v>
      </c>
      <c r="G1138" s="2">
        <f t="shared" si="22"/>
        <v>239759.84039999999</v>
      </c>
      <c r="H1138" s="2">
        <f t="shared" si="23"/>
        <v>0.34000000002561137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301523</v>
      </c>
      <c r="D1141" s="1">
        <f>BILANCA!E163</f>
        <v>306762.58</v>
      </c>
      <c r="E1141" s="1">
        <v>0</v>
      </c>
      <c r="F1141" s="1">
        <v>0</v>
      </c>
      <c r="G1141" s="2">
        <f t="shared" si="22"/>
        <v>144577.60928</v>
      </c>
      <c r="H1141" s="2">
        <f t="shared" si="23"/>
        <v>0.41999999998370185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687596</v>
      </c>
      <c r="D1148" s="1">
        <f>BILANCA!E170</f>
        <v>774484.98</v>
      </c>
      <c r="E1148" s="1">
        <v>0</v>
      </c>
      <c r="F1148" s="1">
        <v>0</v>
      </c>
      <c r="G1148" s="2">
        <f t="shared" si="22"/>
        <v>369033.38339999999</v>
      </c>
      <c r="H1148" s="2">
        <f t="shared" si="23"/>
        <v>2.0000000018626451E-2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687596</v>
      </c>
      <c r="D1151" s="1">
        <f>BILANCA!E173</f>
        <v>774484.98</v>
      </c>
      <c r="E1151" s="1">
        <v>0</v>
      </c>
      <c r="F1151" s="1">
        <v>0</v>
      </c>
      <c r="G1151" s="2">
        <f t="shared" si="22"/>
        <v>375743.08128000004</v>
      </c>
      <c r="H1151" s="2">
        <f t="shared" si="23"/>
        <v>2.0000000018626451E-2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16183971</v>
      </c>
      <c r="D1152" s="1">
        <f>BILANCA!E175</f>
        <v>15926365.82</v>
      </c>
      <c r="E1152" s="1">
        <v>0</v>
      </c>
      <c r="F1152" s="1">
        <v>0</v>
      </c>
      <c r="G1152" s="2">
        <f t="shared" si="22"/>
        <v>8118202.7461600006</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902630</v>
      </c>
      <c r="D1153" s="1">
        <f>BILANCA!E176</f>
        <v>1036602.09</v>
      </c>
      <c r="E1153" s="1">
        <v>0</v>
      </c>
      <c r="F1153" s="1">
        <v>0</v>
      </c>
      <c r="G1153" s="2">
        <f t="shared" si="22"/>
        <v>505891.81059999997</v>
      </c>
      <c r="H1153" s="2">
        <f t="shared" si="23"/>
        <v>8.999999996740371E-2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902630</v>
      </c>
      <c r="D1154" s="1">
        <f>BILANCA!E177</f>
        <v>981617.09</v>
      </c>
      <c r="E1154" s="1">
        <v>0</v>
      </c>
      <c r="F1154" s="1">
        <v>0</v>
      </c>
      <c r="G1154" s="2">
        <f t="shared" si="22"/>
        <v>490062.77477999998</v>
      </c>
      <c r="H1154" s="2">
        <f t="shared" si="23"/>
        <v>8.999999996740371E-2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677636</v>
      </c>
      <c r="D1155" s="1">
        <f>BILANCA!E178</f>
        <v>763848</v>
      </c>
      <c r="E1155" s="1">
        <v>0</v>
      </c>
      <c r="F1155" s="1">
        <v>0</v>
      </c>
      <c r="G1155" s="2">
        <f t="shared" si="22"/>
        <v>379317.10399999999</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132051</v>
      </c>
      <c r="D1156" s="1">
        <f>BILANCA!E179</f>
        <v>111653.61</v>
      </c>
      <c r="E1156" s="1">
        <v>0</v>
      </c>
      <c r="F1156" s="1">
        <v>0</v>
      </c>
      <c r="G1156" s="2">
        <f t="shared" si="22"/>
        <v>61476.972059999993</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92943</v>
      </c>
      <c r="D1165" s="1">
        <f>BILANCA!E188</f>
        <v>106115.48</v>
      </c>
      <c r="E1165" s="1">
        <v>0</v>
      </c>
      <c r="F1165" s="1">
        <v>0</v>
      </c>
      <c r="G1165" s="2">
        <f t="shared" si="22"/>
        <v>55541.66072</v>
      </c>
      <c r="H1165" s="2">
        <f t="shared" si="23"/>
        <v>0.47999999999592546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54985</v>
      </c>
      <c r="E1166" s="1">
        <v>0</v>
      </c>
      <c r="F1166" s="1">
        <v>0</v>
      </c>
      <c r="G1166" s="2">
        <f t="shared" si="22"/>
        <v>20124.509999999998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15281341</v>
      </c>
      <c r="D1214" s="1">
        <f>BILANCA!E237</f>
        <v>14889763.73</v>
      </c>
      <c r="E1214" s="1">
        <v>0</v>
      </c>
      <c r="F1214" s="1">
        <v>0</v>
      </c>
      <c r="G1214" s="2">
        <f t="shared" si="22"/>
        <v>10409060.614260001</v>
      </c>
      <c r="H1214" s="2">
        <f t="shared" si="23"/>
        <v>0.26999999955296516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13295773</v>
      </c>
      <c r="D1215" s="1">
        <f>BILANCA!E238</f>
        <v>12878294.960000001</v>
      </c>
      <c r="E1215" s="1">
        <v>0</v>
      </c>
      <c r="F1215" s="1">
        <v>0</v>
      </c>
      <c r="G1215" s="2">
        <f t="shared" si="22"/>
        <v>9060148.1974400021</v>
      </c>
      <c r="H1215" s="2">
        <f t="shared" si="23"/>
        <v>3.9999999105930328E-2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13295773</v>
      </c>
      <c r="D1216" s="1">
        <f>BILANCA!E239</f>
        <v>12878294.960000001</v>
      </c>
      <c r="E1216" s="1">
        <v>0</v>
      </c>
      <c r="F1216" s="1">
        <v>0</v>
      </c>
      <c r="G1216" s="2">
        <f t="shared" si="22"/>
        <v>9099200.5603599995</v>
      </c>
      <c r="H1216" s="2">
        <f t="shared" si="23"/>
        <v>3.9999999105930328E-2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13295773</v>
      </c>
      <c r="D1217" s="1">
        <f>BILANCA!E240</f>
        <v>12878294.960000001</v>
      </c>
      <c r="E1217" s="1">
        <v>0</v>
      </c>
      <c r="F1217" s="1">
        <v>0</v>
      </c>
      <c r="G1217" s="2">
        <f t="shared" si="22"/>
        <v>9138252.9232800007</v>
      </c>
      <c r="H1217" s="2">
        <f t="shared" si="23"/>
        <v>3.9999999105930328E-2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1822607</v>
      </c>
      <c r="D1222" s="1">
        <f>BILANCA!E245</f>
        <v>1861001.7300000002</v>
      </c>
      <c r="E1222" s="1">
        <v>0</v>
      </c>
      <c r="F1222" s="1">
        <v>0</v>
      </c>
      <c r="G1222" s="2">
        <f t="shared" si="22"/>
        <v>1325161.8999399999</v>
      </c>
      <c r="H1222" s="2">
        <f t="shared" si="23"/>
        <v>0.26999999978579581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5074107</v>
      </c>
      <c r="D1223" s="1">
        <f>BILANCA!E246</f>
        <v>2800792.18</v>
      </c>
      <c r="E1223" s="1">
        <v>0</v>
      </c>
      <c r="F1223" s="1">
        <v>0</v>
      </c>
      <c r="G1223" s="2">
        <f t="shared" si="22"/>
        <v>2562165.9264000002</v>
      </c>
      <c r="H1223" s="2">
        <f t="shared" si="23"/>
        <v>0.18000000016763806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5074107</v>
      </c>
      <c r="D1224" s="1">
        <f>BILANCA!E247</f>
        <v>2800792.18</v>
      </c>
      <c r="E1224" s="1">
        <v>0</v>
      </c>
      <c r="F1224" s="1">
        <v>0</v>
      </c>
      <c r="G1224" s="2">
        <f t="shared" si="22"/>
        <v>2572841.6177599998</v>
      </c>
      <c r="H1224" s="2">
        <f t="shared" si="23"/>
        <v>0.18000000016763806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3251500</v>
      </c>
      <c r="D1227" s="1">
        <f>BILANCA!E250</f>
        <v>939790.45</v>
      </c>
      <c r="E1227" s="1">
        <v>0</v>
      </c>
      <c r="F1227" s="1">
        <v>0</v>
      </c>
      <c r="G1227" s="2">
        <f t="shared" si="22"/>
        <v>1251983.7396</v>
      </c>
      <c r="H1227" s="2">
        <f t="shared" si="23"/>
        <v>0.44999999995343387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3251500</v>
      </c>
      <c r="D1229" s="1">
        <f>BILANCA!E252</f>
        <v>939790.45</v>
      </c>
      <c r="E1229" s="1">
        <v>0</v>
      </c>
      <c r="F1229" s="1">
        <v>0</v>
      </c>
      <c r="G1229" s="2">
        <f t="shared" si="22"/>
        <v>1262245.9013999999</v>
      </c>
      <c r="H1229" s="2">
        <f t="shared" si="23"/>
        <v>0.44999999995343387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162961</v>
      </c>
      <c r="D1232" s="1">
        <f>BILANCA!E255</f>
        <v>150467.04</v>
      </c>
      <c r="E1232" s="1">
        <v>0</v>
      </c>
      <c r="F1232" s="1">
        <v>0</v>
      </c>
      <c r="G1232" s="2">
        <f t="shared" si="22"/>
        <v>115509.87492</v>
      </c>
      <c r="H1232" s="2">
        <f t="shared" si="23"/>
        <v>4.0000000008149073E-2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448844</v>
      </c>
      <c r="D1240" s="1">
        <f>BILANCA!E264</f>
        <v>486662.8</v>
      </c>
      <c r="E1240" s="1">
        <v>0</v>
      </c>
      <c r="F1240" s="1">
        <v>0</v>
      </c>
      <c r="G1240" s="2">
        <f t="shared" si="22"/>
        <v>365497.58720000001</v>
      </c>
      <c r="H1240" s="2">
        <f t="shared" si="23"/>
        <v>0.20000000001164153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73687</v>
      </c>
      <c r="D1241" s="1">
        <f>BILANCA!E265</f>
        <v>25490.54</v>
      </c>
      <c r="E1241" s="1">
        <v>0</v>
      </c>
      <c r="F1241" s="1">
        <v>0</v>
      </c>
      <c r="G1241" s="2">
        <f t="shared" si="22"/>
        <v>32164.36464</v>
      </c>
      <c r="H1241" s="2">
        <f t="shared" si="23"/>
        <v>0.45999999999912689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49089</v>
      </c>
      <c r="D1244" s="1">
        <f>BILANCA!E268</f>
        <v>48029.63</v>
      </c>
      <c r="E1244" s="1">
        <v>0</v>
      </c>
      <c r="F1244" s="1">
        <v>0</v>
      </c>
      <c r="G1244" s="2">
        <f t="shared" si="24"/>
        <v>37883.69586</v>
      </c>
      <c r="H1244" s="2">
        <f t="shared" si="23"/>
        <v>0.37000000000261934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902630</v>
      </c>
      <c r="D1264" s="1">
        <f>BILANCA!E288</f>
        <v>981617.09</v>
      </c>
      <c r="E1264" s="1">
        <v>0</v>
      </c>
      <c r="F1264" s="1">
        <v>0</v>
      </c>
      <c r="G1264" s="2">
        <f t="shared" si="24"/>
        <v>805307.83458000002</v>
      </c>
      <c r="H1264" s="2">
        <f t="shared" si="23"/>
        <v>8.999999996740371E-2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54985</v>
      </c>
      <c r="E1266" s="1">
        <v>0</v>
      </c>
      <c r="F1266" s="1">
        <v>0</v>
      </c>
      <c r="G1266" s="2">
        <f t="shared" si="24"/>
        <v>31121.51</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55139</v>
      </c>
      <c r="D1278" s="1">
        <f>BILANCA!E302</f>
        <v>42242.79</v>
      </c>
      <c r="E1278" s="1">
        <v>0</v>
      </c>
      <c r="F1278" s="1">
        <v>0</v>
      </c>
      <c r="G1278" s="2">
        <f t="shared" si="24"/>
        <v>41189.251100000001</v>
      </c>
      <c r="H1278" s="2">
        <f t="shared" si="23"/>
        <v>0.20999999999912689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16386003</v>
      </c>
      <c r="D1299" s="6">
        <f>'RAS-funkcijski'!E5</f>
        <v>16395956.380000001</v>
      </c>
      <c r="E1299" s="6">
        <v>0</v>
      </c>
      <c r="F1299" s="6">
        <v>0</v>
      </c>
      <c r="G1299" s="7">
        <f t="shared" si="24"/>
        <v>49177.915760000004</v>
      </c>
      <c r="H1299" s="7">
        <f t="shared" si="23"/>
        <v>0.38000000081956387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16386003</v>
      </c>
      <c r="D1312" s="1">
        <f>'RAS-funkcijski'!E18</f>
        <v>16395956.380000001</v>
      </c>
      <c r="E1312" s="1">
        <v>0</v>
      </c>
      <c r="F1312" s="1">
        <v>0</v>
      </c>
      <c r="G1312" s="2">
        <f t="shared" si="24"/>
        <v>688490.82064000005</v>
      </c>
      <c r="H1312" s="2">
        <f t="shared" si="23"/>
        <v>0.38000000081956387</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16386003</v>
      </c>
      <c r="D1435" s="13">
        <f>'RAS-funkcijski'!E141</f>
        <v>16395956.380000001</v>
      </c>
      <c r="E1435" s="13">
        <v>0</v>
      </c>
      <c r="F1435" s="13">
        <v>0</v>
      </c>
      <c r="G1435" s="14">
        <f t="shared" si="24"/>
        <v>6737374.4591200007</v>
      </c>
      <c r="H1435" s="14">
        <f t="shared" si="27"/>
        <v>0.38000000081956387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23617.360000000001</v>
      </c>
      <c r="D1436" s="6">
        <f>'P-VRIO'!E5</f>
        <v>320</v>
      </c>
      <c r="E1436" s="6">
        <v>0</v>
      </c>
      <c r="F1436" s="6">
        <v>0</v>
      </c>
      <c r="G1436" s="7">
        <f t="shared" si="24"/>
        <v>24.257360000000002</v>
      </c>
      <c r="H1436" s="7">
        <f t="shared" si="27"/>
        <v>0.36000000000058208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23617.360000000001</v>
      </c>
      <c r="D1453" s="1">
        <f>'P-VRIO'!E22</f>
        <v>320</v>
      </c>
      <c r="E1453" s="1">
        <v>0</v>
      </c>
      <c r="F1453" s="1">
        <v>0</v>
      </c>
      <c r="G1453" s="2">
        <f t="shared" si="24"/>
        <v>436.63247999999999</v>
      </c>
      <c r="H1453" s="2">
        <f t="shared" si="27"/>
        <v>0.36000000000058208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23617.360000000001</v>
      </c>
      <c r="D1454" s="1">
        <f>'P-VRIO'!E23</f>
        <v>0</v>
      </c>
      <c r="E1454" s="1">
        <v>0</v>
      </c>
      <c r="F1454" s="1">
        <v>0</v>
      </c>
      <c r="G1454" s="2">
        <f t="shared" si="24"/>
        <v>448.72984000000002</v>
      </c>
      <c r="H1454" s="2">
        <f t="shared" si="27"/>
        <v>0.36000000000058208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23617.360000000001</v>
      </c>
      <c r="D1456" s="1">
        <f>'P-VRIO'!E25</f>
        <v>0</v>
      </c>
      <c r="E1456" s="1">
        <v>0</v>
      </c>
      <c r="F1456" s="1">
        <v>0</v>
      </c>
      <c r="G1456" s="2">
        <f t="shared" si="24"/>
        <v>495.96456000000006</v>
      </c>
      <c r="H1456" s="2">
        <f t="shared" si="27"/>
        <v>0.36000000000058208</v>
      </c>
      <c r="I1456" s="10">
        <f t="shared" si="30"/>
        <v>178.54724160028871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320</v>
      </c>
      <c r="E1461" s="1">
        <v>0</v>
      </c>
      <c r="F1461" s="1">
        <v>0</v>
      </c>
      <c r="G1461" s="2">
        <f t="shared" si="24"/>
        <v>16.64</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320</v>
      </c>
      <c r="E1467" s="1">
        <v>0</v>
      </c>
      <c r="F1467" s="1">
        <v>0</v>
      </c>
      <c r="G1467" s="2">
        <f t="shared" si="24"/>
        <v>20.48</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1850</v>
      </c>
      <c r="E1469" s="1">
        <v>0</v>
      </c>
      <c r="F1469" s="1">
        <v>0</v>
      </c>
      <c r="G1469" s="2">
        <f t="shared" si="24"/>
        <v>125.80000000000001</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1850</v>
      </c>
      <c r="E1475" s="1">
        <v>0</v>
      </c>
      <c r="F1475" s="1">
        <v>0</v>
      </c>
      <c r="G1475" s="2">
        <f t="shared" si="24"/>
        <v>148</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1850</v>
      </c>
      <c r="E1476" s="1">
        <v>0</v>
      </c>
      <c r="F1476" s="1">
        <v>0</v>
      </c>
      <c r="G1476" s="2">
        <f t="shared" si="24"/>
        <v>151.70000000000002</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902629.77</v>
      </c>
      <c r="D1480" s="6"/>
      <c r="E1480" s="6">
        <v>0</v>
      </c>
      <c r="F1480" s="6">
        <v>0</v>
      </c>
      <c r="G1480" s="7">
        <f t="shared" ref="G1480:G1580" si="34">B1480/1000*C1480</f>
        <v>902.62977000000001</v>
      </c>
      <c r="H1480" s="7">
        <f t="shared" ref="H1480:H1580" si="35">ABS(C1480-ROUND(C1480,0))</f>
        <v>0.22999999998137355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16237796.73</v>
      </c>
      <c r="D1481" s="1">
        <v>0</v>
      </c>
      <c r="E1481" s="1">
        <v>0</v>
      </c>
      <c r="F1481" s="1">
        <v>0</v>
      </c>
      <c r="G1481" s="2">
        <f t="shared" si="34"/>
        <v>32475.59346</v>
      </c>
      <c r="H1481" s="2">
        <f t="shared" si="35"/>
        <v>0.26999999955296516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228407.1</v>
      </c>
      <c r="D1482" s="1">
        <v>0</v>
      </c>
      <c r="E1482" s="1">
        <v>0</v>
      </c>
      <c r="F1482" s="1">
        <v>0</v>
      </c>
      <c r="G1482" s="2">
        <f t="shared" si="34"/>
        <v>685.22130000000004</v>
      </c>
      <c r="H1482" s="2">
        <f t="shared" si="35"/>
        <v>0.10000000000582077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15048259.550000001</v>
      </c>
      <c r="D1483" s="1">
        <v>0</v>
      </c>
      <c r="E1483" s="1">
        <v>0</v>
      </c>
      <c r="F1483" s="1">
        <v>0</v>
      </c>
      <c r="G1483" s="2">
        <f t="shared" si="34"/>
        <v>60193.038200000003</v>
      </c>
      <c r="H1483" s="2">
        <f t="shared" si="35"/>
        <v>0.44999999925494194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10348512.789999999</v>
      </c>
      <c r="D1484" s="1">
        <v>0</v>
      </c>
      <c r="E1484" s="1">
        <v>0</v>
      </c>
      <c r="F1484" s="1">
        <v>0</v>
      </c>
      <c r="G1484" s="2">
        <f t="shared" si="34"/>
        <v>51742.563949999996</v>
      </c>
      <c r="H1484" s="2">
        <f t="shared" si="35"/>
        <v>0.21000000089406967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3999037.96</v>
      </c>
      <c r="D1485" s="1">
        <v>0</v>
      </c>
      <c r="E1485" s="1">
        <v>0</v>
      </c>
      <c r="F1485" s="1">
        <v>0</v>
      </c>
      <c r="G1485" s="2">
        <f t="shared" si="34"/>
        <v>23994.227760000002</v>
      </c>
      <c r="H1485" s="2">
        <f t="shared" si="35"/>
        <v>4.0000000037252903E-2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700708.8</v>
      </c>
      <c r="D1491" s="1">
        <v>0</v>
      </c>
      <c r="E1491" s="1">
        <v>0</v>
      </c>
      <c r="F1491" s="1">
        <v>0</v>
      </c>
      <c r="G1491" s="2">
        <f t="shared" si="34"/>
        <v>8408.5056000000004</v>
      </c>
      <c r="H1491" s="2">
        <f t="shared" si="35"/>
        <v>0.19999999995343387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961130.08</v>
      </c>
      <c r="D1492" s="1">
        <v>0</v>
      </c>
      <c r="E1492" s="1">
        <v>0</v>
      </c>
      <c r="F1492" s="1">
        <v>0</v>
      </c>
      <c r="G1492" s="2">
        <f t="shared" si="34"/>
        <v>12494.69104</v>
      </c>
      <c r="H1492" s="2">
        <f t="shared" si="35"/>
        <v>7.9999999958090484E-2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16103824.41</v>
      </c>
      <c r="D1499" s="1">
        <v>0</v>
      </c>
      <c r="E1499" s="1">
        <v>0</v>
      </c>
      <c r="F1499" s="1">
        <v>0</v>
      </c>
      <c r="G1499" s="2">
        <f t="shared" si="34"/>
        <v>322076.48820000002</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241303.09</v>
      </c>
      <c r="D1500" s="1">
        <v>0</v>
      </c>
      <c r="E1500" s="1">
        <v>0</v>
      </c>
      <c r="F1500" s="1">
        <v>0</v>
      </c>
      <c r="G1500" s="2">
        <f t="shared" si="34"/>
        <v>5067.3648899999998</v>
      </c>
      <c r="H1500" s="2">
        <f t="shared" si="35"/>
        <v>8.999999999650754E-2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14956376.24</v>
      </c>
      <c r="D1501" s="1">
        <v>0</v>
      </c>
      <c r="E1501" s="1">
        <v>0</v>
      </c>
      <c r="F1501" s="1">
        <v>0</v>
      </c>
      <c r="G1501" s="2">
        <f t="shared" si="34"/>
        <v>329040.27727999998</v>
      </c>
      <c r="H1501" s="2">
        <f t="shared" si="35"/>
        <v>0.24000000022351742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10262300.5</v>
      </c>
      <c r="D1502" s="1">
        <v>0</v>
      </c>
      <c r="E1502" s="1">
        <v>0</v>
      </c>
      <c r="F1502" s="1">
        <v>0</v>
      </c>
      <c r="G1502" s="2">
        <f t="shared" si="34"/>
        <v>236032.91149999999</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4019435.16</v>
      </c>
      <c r="D1503" s="1">
        <v>0</v>
      </c>
      <c r="E1503" s="1">
        <v>0</v>
      </c>
      <c r="F1503" s="1">
        <v>0</v>
      </c>
      <c r="G1503" s="2">
        <f t="shared" si="34"/>
        <v>96466.443840000007</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674640.58</v>
      </c>
      <c r="D1509" s="1">
        <v>0</v>
      </c>
      <c r="E1509" s="1">
        <v>0</v>
      </c>
      <c r="F1509" s="1">
        <v>0</v>
      </c>
      <c r="G1509" s="2">
        <f t="shared" si="34"/>
        <v>20239.217399999998</v>
      </c>
      <c r="H1509" s="2">
        <f t="shared" si="35"/>
        <v>0.42000000004190952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906145.08</v>
      </c>
      <c r="D1510" s="1">
        <v>0</v>
      </c>
      <c r="E1510" s="1">
        <v>0</v>
      </c>
      <c r="F1510" s="1">
        <v>0</v>
      </c>
      <c r="G1510" s="2">
        <f t="shared" si="34"/>
        <v>28090.497479999998</v>
      </c>
      <c r="H1510" s="2">
        <f t="shared" si="35"/>
        <v>7.9999999958090484E-2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1036602.0899999999</v>
      </c>
      <c r="D1517" s="1">
        <v>0</v>
      </c>
      <c r="E1517" s="1">
        <v>0</v>
      </c>
      <c r="F1517" s="1">
        <v>0</v>
      </c>
      <c r="G1517" s="2">
        <f t="shared" si="34"/>
        <v>39390.87941999999</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1036602.09</v>
      </c>
      <c r="D1576" s="1">
        <v>0</v>
      </c>
      <c r="E1576" s="1">
        <v>0</v>
      </c>
      <c r="F1576" s="1">
        <v>0</v>
      </c>
      <c r="G1576" s="2">
        <f t="shared" si="34"/>
        <v>100550.40273</v>
      </c>
      <c r="H1576" s="2">
        <f t="shared" si="35"/>
        <v>8.999999996740371E-2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36192.639999999999</v>
      </c>
      <c r="D1577" s="1">
        <v>0</v>
      </c>
      <c r="E1577" s="1">
        <v>0</v>
      </c>
      <c r="F1577" s="1">
        <v>0</v>
      </c>
      <c r="G1577" s="2">
        <f t="shared" si="34"/>
        <v>3546.8787200000002</v>
      </c>
      <c r="H1577" s="2">
        <f t="shared" si="35"/>
        <v>0.36000000000058208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945424.45</v>
      </c>
      <c r="D1578" s="1">
        <v>0</v>
      </c>
      <c r="E1578" s="1">
        <v>0</v>
      </c>
      <c r="F1578" s="1">
        <v>0</v>
      </c>
      <c r="G1578" s="2">
        <f t="shared" si="34"/>
        <v>93597.020550000001</v>
      </c>
      <c r="H1578" s="2">
        <f t="shared" si="35"/>
        <v>0.44999999995343387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54985</v>
      </c>
      <c r="D1579" s="1">
        <v>0</v>
      </c>
      <c r="E1579" s="1">
        <v>0</v>
      </c>
      <c r="F1579" s="1">
        <v>0</v>
      </c>
      <c r="G1579" s="2">
        <f t="shared" si="34"/>
        <v>5498.5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3025</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16682909</v>
      </c>
      <c r="I16" s="172">
        <f>'PR-RAS'!E6</f>
        <v>16430706.809999999</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13130755</v>
      </c>
      <c r="I17" s="172">
        <f>'PR-RAS'!E151</f>
        <v>15452521.930000002</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1822607</v>
      </c>
      <c r="I18" s="172">
        <f>'PR-RAS'!E645</f>
        <v>1861001.7299999979</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13295773</v>
      </c>
      <c r="I20" s="175">
        <f>BILANCA!E7</f>
        <v>12878295.319999998</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2888198</v>
      </c>
      <c r="I21" s="177">
        <f>BILANCA!E68</f>
        <v>3048070.5</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902630</v>
      </c>
      <c r="I22" s="177">
        <f>BILANCA!E176</f>
        <v>1036602.09</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15281341</v>
      </c>
      <c r="I23" s="179">
        <f>BILANCA!E237</f>
        <v>14889763.73</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16386003</v>
      </c>
      <c r="I24" s="175">
        <f>'RAS-funkcijski'!E5</f>
        <v>16395956.380000001</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16386003</v>
      </c>
      <c r="I28" s="181">
        <f>'RAS-funkcijski'!E141</f>
        <v>16395956.380000001</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23617.360000000001</v>
      </c>
      <c r="I29" s="175">
        <f>'P-VRIO'!E5</f>
        <v>320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23617.360000000001</v>
      </c>
      <c r="I30" s="177">
        <f>'P-VRIO'!E22</f>
        <v>320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1850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1850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902629.77</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1036602.0899999999</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1036602.09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3" zoomScaleNormal="100" workbookViewId="0">
      <selection activeCell="E996" sqref="E99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16682909</v>
      </c>
      <c r="E6" s="53">
        <f>E7+E44+E50+E82+E106+E124+E133+E139</f>
        <v>16430706.809999999</v>
      </c>
      <c r="F6" s="54">
        <f t="shared" ref="F6:F131" si="0">IF(D6&lt;&gt;0,IF(E6/D6&gt;=100,"&gt;&gt;100",E6/D6*100),"-")</f>
        <v>98.488260110991419</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4608753</v>
      </c>
      <c r="E50" s="53">
        <f>E51+E54+E59+E62+E65+E68+E71+E74+E77</f>
        <v>5561438.5199999996</v>
      </c>
      <c r="F50" s="54">
        <f t="shared" si="0"/>
        <v>120.671221043957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1808674</v>
      </c>
      <c r="E54" s="53">
        <f t="shared" si="11"/>
        <v>1159181.17</v>
      </c>
      <c r="F54" s="54">
        <f t="shared" si="0"/>
        <v>64.090110766229841</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1808674</v>
      </c>
      <c r="E57" s="244">
        <v>1159181.17</v>
      </c>
      <c r="F57" s="54">
        <f t="shared" si="0"/>
        <v>64.090110766229841</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120000</v>
      </c>
      <c r="F68" s="54" t="str">
        <f t="shared" si="0"/>
        <v>-</v>
      </c>
    </row>
    <row r="69" spans="1:6" ht="12.75" customHeight="1" x14ac:dyDescent="0.2">
      <c r="A69" s="55" t="s">
        <v>181</v>
      </c>
      <c r="B69" s="87" t="s">
        <v>182</v>
      </c>
      <c r="C69" s="52" t="s">
        <v>181</v>
      </c>
      <c r="D69" s="244"/>
      <c r="E69" s="244">
        <v>120000</v>
      </c>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166596</v>
      </c>
      <c r="E74" s="53">
        <f t="shared" si="17"/>
        <v>426604.9</v>
      </c>
      <c r="F74" s="54">
        <f t="shared" si="0"/>
        <v>256.07151432207257</v>
      </c>
    </row>
    <row r="75" spans="1:6" ht="12.75" customHeight="1" x14ac:dyDescent="0.2">
      <c r="A75" s="55" t="s">
        <v>193</v>
      </c>
      <c r="B75" s="87" t="s">
        <v>194</v>
      </c>
      <c r="C75" s="52" t="s">
        <v>193</v>
      </c>
      <c r="D75" s="244">
        <v>166596</v>
      </c>
      <c r="E75" s="244">
        <v>426604.9</v>
      </c>
      <c r="F75" s="54">
        <f t="shared" si="0"/>
        <v>256.07151432207257</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2633483</v>
      </c>
      <c r="E77" s="53">
        <f t="shared" si="18"/>
        <v>3855652.4499999997</v>
      </c>
      <c r="F77" s="54">
        <f t="shared" si="0"/>
        <v>146.40886043312221</v>
      </c>
    </row>
    <row r="78" spans="1:6" ht="12.75" customHeight="1" x14ac:dyDescent="0.2">
      <c r="A78" s="55">
        <v>6391</v>
      </c>
      <c r="B78" s="87" t="s">
        <v>199</v>
      </c>
      <c r="C78" s="52" t="s">
        <v>200</v>
      </c>
      <c r="D78" s="244">
        <v>257701</v>
      </c>
      <c r="E78" s="244">
        <v>1761498.34</v>
      </c>
      <c r="F78" s="54">
        <f t="shared" si="0"/>
        <v>683.54346316079489</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2375782</v>
      </c>
      <c r="E80" s="244">
        <v>2092289.42</v>
      </c>
      <c r="F80" s="54">
        <f t="shared" si="0"/>
        <v>88.067399281583917</v>
      </c>
    </row>
    <row r="81" spans="1:6" ht="24" x14ac:dyDescent="0.2">
      <c r="A81" s="55">
        <v>6394</v>
      </c>
      <c r="B81" s="87" t="s">
        <v>205</v>
      </c>
      <c r="C81" s="52" t="s">
        <v>206</v>
      </c>
      <c r="D81" s="244"/>
      <c r="E81" s="244">
        <v>1864.69</v>
      </c>
      <c r="F81" s="54" t="str">
        <f t="shared" si="0"/>
        <v>-</v>
      </c>
    </row>
    <row r="82" spans="1:6" ht="12.75" customHeight="1" x14ac:dyDescent="0.2">
      <c r="A82" s="55">
        <v>64</v>
      </c>
      <c r="B82" s="87" t="s">
        <v>207</v>
      </c>
      <c r="C82" s="52" t="s">
        <v>208</v>
      </c>
      <c r="D82" s="53">
        <f t="shared" ref="D82:E82" si="19">D83+D91+D98</f>
        <v>418</v>
      </c>
      <c r="E82" s="53">
        <f t="shared" si="19"/>
        <v>53.09</v>
      </c>
      <c r="F82" s="54">
        <f t="shared" si="0"/>
        <v>12.700956937799043</v>
      </c>
    </row>
    <row r="83" spans="1:6" ht="12.75" customHeight="1" x14ac:dyDescent="0.2">
      <c r="A83" s="55">
        <v>641</v>
      </c>
      <c r="B83" s="87" t="s">
        <v>209</v>
      </c>
      <c r="C83" s="52" t="s">
        <v>210</v>
      </c>
      <c r="D83" s="53">
        <f t="shared" ref="D83:E83" si="20">SUM(D84:D90)</f>
        <v>418</v>
      </c>
      <c r="E83" s="53">
        <f t="shared" si="20"/>
        <v>53.09</v>
      </c>
      <c r="F83" s="54">
        <f t="shared" si="0"/>
        <v>12.700956937799043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229</v>
      </c>
      <c r="E85" s="244">
        <v>53.09</v>
      </c>
      <c r="F85" s="54">
        <f t="shared" si="0"/>
        <v>23.183406113537121</v>
      </c>
    </row>
    <row r="86" spans="1:6" ht="12.75" customHeight="1" x14ac:dyDescent="0.2">
      <c r="A86" s="55">
        <v>6414</v>
      </c>
      <c r="B86" s="87" t="s">
        <v>215</v>
      </c>
      <c r="C86" s="52" t="s">
        <v>216</v>
      </c>
      <c r="D86" s="244">
        <v>189</v>
      </c>
      <c r="E86" s="244"/>
      <c r="F86" s="54">
        <f t="shared" si="0"/>
        <v>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1567762</v>
      </c>
      <c r="E106" s="53">
        <f t="shared" si="23"/>
        <v>249.24</v>
      </c>
      <c r="F106" s="54">
        <f t="shared" si="0"/>
        <v>1.5897821225415592E-2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1567762</v>
      </c>
      <c r="E112" s="53">
        <f t="shared" si="25"/>
        <v>249.24</v>
      </c>
      <c r="F112" s="54">
        <f t="shared" si="0"/>
        <v>1.5897821225415592E-2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1567762</v>
      </c>
      <c r="E117" s="244">
        <v>249.24</v>
      </c>
      <c r="F117" s="54">
        <f t="shared" si="0"/>
        <v>1.5897821225415592E-2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879282</v>
      </c>
      <c r="E124" s="53">
        <f t="shared" si="27"/>
        <v>919178.43</v>
      </c>
      <c r="F124" s="54">
        <f t="shared" si="0"/>
        <v>104.53738732283841</v>
      </c>
    </row>
    <row r="125" spans="1:6" ht="12.75" customHeight="1" x14ac:dyDescent="0.2">
      <c r="A125" s="55">
        <v>661</v>
      </c>
      <c r="B125" s="88" t="s">
        <v>293</v>
      </c>
      <c r="C125" s="52" t="s">
        <v>294</v>
      </c>
      <c r="D125" s="53">
        <f t="shared" ref="D125:E125" si="28">SUM(D126:D127)</f>
        <v>879282</v>
      </c>
      <c r="E125" s="53">
        <f t="shared" si="28"/>
        <v>919178.43</v>
      </c>
      <c r="F125" s="54">
        <f t="shared" si="0"/>
        <v>104.53738732283841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879282</v>
      </c>
      <c r="E127" s="244">
        <v>919178.43</v>
      </c>
      <c r="F127" s="54">
        <f t="shared" si="0"/>
        <v>104.53738732283841</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9626694</v>
      </c>
      <c r="E133" s="53">
        <f t="shared" si="30"/>
        <v>9949787.5299999993</v>
      </c>
      <c r="F133" s="54">
        <f t="shared" ref="F133:F223" si="31">IF(D133&lt;&gt;0,IF(E133/D133&gt;=100,"&gt;&gt;100",E133/D133*100),"-")</f>
        <v>103.35622520046861</v>
      </c>
    </row>
    <row r="134" spans="1:6" ht="24" x14ac:dyDescent="0.2">
      <c r="A134" s="55">
        <v>671</v>
      </c>
      <c r="B134" s="234" t="s">
        <v>311</v>
      </c>
      <c r="C134" s="52" t="s">
        <v>312</v>
      </c>
      <c r="D134" s="53">
        <f t="shared" ref="D134:E134" si="32">SUM(D135:D137)</f>
        <v>9626694</v>
      </c>
      <c r="E134" s="53">
        <f t="shared" si="32"/>
        <v>9949787.5299999993</v>
      </c>
      <c r="F134" s="54">
        <f t="shared" si="31"/>
        <v>103.35622520046861</v>
      </c>
    </row>
    <row r="135" spans="1:6" ht="12.75" customHeight="1" x14ac:dyDescent="0.2">
      <c r="A135" s="55">
        <v>6711</v>
      </c>
      <c r="B135" s="87" t="s">
        <v>313</v>
      </c>
      <c r="C135" s="52" t="s">
        <v>314</v>
      </c>
      <c r="D135" s="244">
        <v>9626694</v>
      </c>
      <c r="E135" s="244">
        <v>9949787.5299999993</v>
      </c>
      <c r="F135" s="54">
        <f t="shared" si="31"/>
        <v>103.35622520046861</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13130755</v>
      </c>
      <c r="E151" s="53">
        <f t="shared" si="35"/>
        <v>15452521.930000002</v>
      </c>
      <c r="F151" s="54">
        <f t="shared" si="31"/>
        <v>117.68189970797567</v>
      </c>
    </row>
    <row r="152" spans="1:6" ht="12.75" customHeight="1" x14ac:dyDescent="0.2">
      <c r="A152" s="55">
        <v>31</v>
      </c>
      <c r="B152" s="87" t="s">
        <v>346</v>
      </c>
      <c r="C152" s="52" t="s">
        <v>347</v>
      </c>
      <c r="D152" s="53">
        <f t="shared" ref="D152:E152" si="36">D153+D158+D159</f>
        <v>9431997</v>
      </c>
      <c r="E152" s="53">
        <f t="shared" si="36"/>
        <v>10231471.15</v>
      </c>
      <c r="F152" s="54">
        <f t="shared" si="31"/>
        <v>108.47619173330952</v>
      </c>
    </row>
    <row r="153" spans="1:6" ht="12.75" customHeight="1" x14ac:dyDescent="0.2">
      <c r="A153" s="55">
        <v>311</v>
      </c>
      <c r="B153" s="87" t="s">
        <v>348</v>
      </c>
      <c r="C153" s="52" t="s">
        <v>349</v>
      </c>
      <c r="D153" s="53">
        <f t="shared" ref="D153:E153" si="37">SUM(D154:D157)</f>
        <v>7835330</v>
      </c>
      <c r="E153" s="53">
        <f t="shared" si="37"/>
        <v>8438250.9100000001</v>
      </c>
      <c r="F153" s="54">
        <f t="shared" si="31"/>
        <v>107.69490129962618</v>
      </c>
    </row>
    <row r="154" spans="1:6" ht="12.75" customHeight="1" x14ac:dyDescent="0.2">
      <c r="A154" s="55">
        <v>3111</v>
      </c>
      <c r="B154" s="87" t="s">
        <v>350</v>
      </c>
      <c r="C154" s="52" t="s">
        <v>351</v>
      </c>
      <c r="D154" s="244">
        <v>7700733</v>
      </c>
      <c r="E154" s="244">
        <v>8390486</v>
      </c>
      <c r="F154" s="54">
        <f t="shared" si="31"/>
        <v>108.95697851100667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v>134597</v>
      </c>
      <c r="E157" s="244">
        <v>47764.91</v>
      </c>
      <c r="F157" s="54">
        <f t="shared" si="31"/>
        <v>35.487351129668568</v>
      </c>
    </row>
    <row r="158" spans="1:6" ht="12.75" customHeight="1" x14ac:dyDescent="0.2">
      <c r="A158" s="55">
        <v>312</v>
      </c>
      <c r="B158" s="87" t="s">
        <v>358</v>
      </c>
      <c r="C158" s="52" t="s">
        <v>359</v>
      </c>
      <c r="D158" s="244">
        <v>303838</v>
      </c>
      <c r="E158" s="244">
        <v>400036.16</v>
      </c>
      <c r="F158" s="54">
        <f t="shared" si="31"/>
        <v>131.6610035611082</v>
      </c>
    </row>
    <row r="159" spans="1:6" ht="12.75" customHeight="1" x14ac:dyDescent="0.2">
      <c r="A159" s="55">
        <v>313</v>
      </c>
      <c r="B159" s="87" t="s">
        <v>360</v>
      </c>
      <c r="C159" s="52" t="s">
        <v>361</v>
      </c>
      <c r="D159" s="53">
        <f t="shared" ref="D159:E159" si="38">SUM(D160:D162)</f>
        <v>1292829</v>
      </c>
      <c r="E159" s="53">
        <f t="shared" si="38"/>
        <v>1393184.08</v>
      </c>
      <c r="F159" s="54">
        <f t="shared" si="31"/>
        <v>107.76244035367399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1292829</v>
      </c>
      <c r="E161" s="244">
        <v>1393184.08</v>
      </c>
      <c r="F161" s="54">
        <f t="shared" si="31"/>
        <v>107.76244035367399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3281890</v>
      </c>
      <c r="E163" s="53">
        <f t="shared" si="39"/>
        <v>4896946.7</v>
      </c>
      <c r="F163" s="54">
        <f t="shared" si="31"/>
        <v>149.21117709612452</v>
      </c>
    </row>
    <row r="164" spans="1:6" ht="12.75" customHeight="1" x14ac:dyDescent="0.2">
      <c r="A164" s="55">
        <v>321</v>
      </c>
      <c r="B164" s="87" t="s">
        <v>369</v>
      </c>
      <c r="C164" s="52" t="s">
        <v>370</v>
      </c>
      <c r="D164" s="53">
        <f t="shared" ref="D164:E164" si="40">SUM(D165:D168)</f>
        <v>533232</v>
      </c>
      <c r="E164" s="53">
        <f t="shared" si="40"/>
        <v>1119418.71</v>
      </c>
      <c r="F164" s="54">
        <f t="shared" si="31"/>
        <v>209.93089499504904</v>
      </c>
    </row>
    <row r="165" spans="1:6" ht="12.75" customHeight="1" x14ac:dyDescent="0.2">
      <c r="A165" s="55">
        <v>3211</v>
      </c>
      <c r="B165" s="87" t="s">
        <v>371</v>
      </c>
      <c r="C165" s="52" t="s">
        <v>372</v>
      </c>
      <c r="D165" s="244">
        <v>203410</v>
      </c>
      <c r="E165" s="244">
        <v>611495.53</v>
      </c>
      <c r="F165" s="54">
        <f t="shared" si="31"/>
        <v>300.62215721940908</v>
      </c>
    </row>
    <row r="166" spans="1:6" ht="12.75" customHeight="1" x14ac:dyDescent="0.2">
      <c r="A166" s="55">
        <v>3212</v>
      </c>
      <c r="B166" s="87" t="s">
        <v>373</v>
      </c>
      <c r="C166" s="52" t="s">
        <v>374</v>
      </c>
      <c r="D166" s="244">
        <v>174358</v>
      </c>
      <c r="E166" s="244">
        <v>192729.88</v>
      </c>
      <c r="F166" s="54">
        <f t="shared" si="31"/>
        <v>110.53687241193406</v>
      </c>
    </row>
    <row r="167" spans="1:6" ht="12.75" customHeight="1" x14ac:dyDescent="0.2">
      <c r="A167" s="55">
        <v>3213</v>
      </c>
      <c r="B167" s="87" t="s">
        <v>375</v>
      </c>
      <c r="C167" s="52" t="s">
        <v>376</v>
      </c>
      <c r="D167" s="244">
        <v>40442</v>
      </c>
      <c r="E167" s="244">
        <v>150650.29999999999</v>
      </c>
      <c r="F167" s="54">
        <f t="shared" si="31"/>
        <v>372.50951980614212</v>
      </c>
    </row>
    <row r="168" spans="1:6" ht="12.75" customHeight="1" x14ac:dyDescent="0.2">
      <c r="A168" s="55">
        <v>3214</v>
      </c>
      <c r="B168" s="87" t="s">
        <v>377</v>
      </c>
      <c r="C168" s="52" t="s">
        <v>378</v>
      </c>
      <c r="D168" s="244">
        <v>115022</v>
      </c>
      <c r="E168" s="244">
        <v>164543</v>
      </c>
      <c r="F168" s="54">
        <f t="shared" si="31"/>
        <v>143.05350280815844</v>
      </c>
    </row>
    <row r="169" spans="1:6" ht="12.75" customHeight="1" x14ac:dyDescent="0.2">
      <c r="A169" s="55">
        <v>322</v>
      </c>
      <c r="B169" s="87" t="s">
        <v>379</v>
      </c>
      <c r="C169" s="52" t="s">
        <v>380</v>
      </c>
      <c r="D169" s="53">
        <f t="shared" ref="D169:E169" si="41">SUM(D170:D176)</f>
        <v>1017736</v>
      </c>
      <c r="E169" s="53">
        <f t="shared" si="41"/>
        <v>1568956.2899999998</v>
      </c>
      <c r="F169" s="54">
        <f t="shared" si="31"/>
        <v>154.16142201906976</v>
      </c>
    </row>
    <row r="170" spans="1:6" ht="12.75" customHeight="1" x14ac:dyDescent="0.2">
      <c r="A170" s="55">
        <v>3221</v>
      </c>
      <c r="B170" s="87" t="s">
        <v>381</v>
      </c>
      <c r="C170" s="52" t="s">
        <v>382</v>
      </c>
      <c r="D170" s="244">
        <v>627233</v>
      </c>
      <c r="E170" s="244">
        <v>1014151.7</v>
      </c>
      <c r="F170" s="54">
        <f t="shared" si="31"/>
        <v>161.6865981222289</v>
      </c>
    </row>
    <row r="171" spans="1:6" ht="12.75" customHeight="1" x14ac:dyDescent="0.2">
      <c r="A171" s="55">
        <v>3222</v>
      </c>
      <c r="B171" s="87" t="s">
        <v>383</v>
      </c>
      <c r="C171" s="52" t="s">
        <v>384</v>
      </c>
      <c r="D171" s="244">
        <v>0</v>
      </c>
      <c r="E171" s="244">
        <v>0</v>
      </c>
      <c r="F171" s="54" t="str">
        <f t="shared" si="31"/>
        <v>-</v>
      </c>
    </row>
    <row r="172" spans="1:6" ht="12.75" customHeight="1" x14ac:dyDescent="0.2">
      <c r="A172" s="55">
        <v>3223</v>
      </c>
      <c r="B172" s="87" t="s">
        <v>385</v>
      </c>
      <c r="C172" s="52" t="s">
        <v>386</v>
      </c>
      <c r="D172" s="244">
        <v>274925</v>
      </c>
      <c r="E172" s="244">
        <v>432163.26</v>
      </c>
      <c r="F172" s="54">
        <f t="shared" si="31"/>
        <v>157.19314722196964</v>
      </c>
    </row>
    <row r="173" spans="1:6" ht="12.75" customHeight="1" x14ac:dyDescent="0.2">
      <c r="A173" s="55">
        <v>3224</v>
      </c>
      <c r="B173" s="87" t="s">
        <v>387</v>
      </c>
      <c r="C173" s="52" t="s">
        <v>388</v>
      </c>
      <c r="D173" s="244">
        <v>67975</v>
      </c>
      <c r="E173" s="244">
        <v>67266.98</v>
      </c>
      <c r="F173" s="54">
        <f t="shared" si="31"/>
        <v>98.958411180581081</v>
      </c>
    </row>
    <row r="174" spans="1:6" ht="12.75" customHeight="1" x14ac:dyDescent="0.2">
      <c r="A174" s="55">
        <v>3225</v>
      </c>
      <c r="B174" s="87" t="s">
        <v>389</v>
      </c>
      <c r="C174" s="52" t="s">
        <v>390</v>
      </c>
      <c r="D174" s="244">
        <v>35828</v>
      </c>
      <c r="E174" s="244">
        <v>31783.16</v>
      </c>
      <c r="F174" s="54">
        <f t="shared" si="31"/>
        <v>88.710394105169144</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11775</v>
      </c>
      <c r="E176" s="244">
        <v>23591.19</v>
      </c>
      <c r="F176" s="54">
        <f t="shared" si="31"/>
        <v>200.34980891719744</v>
      </c>
    </row>
    <row r="177" spans="1:6" ht="12.75" customHeight="1" x14ac:dyDescent="0.2">
      <c r="A177" s="55">
        <v>323</v>
      </c>
      <c r="B177" s="87" t="s">
        <v>395</v>
      </c>
      <c r="C177" s="52" t="s">
        <v>396</v>
      </c>
      <c r="D177" s="53">
        <f t="shared" ref="D177:E177" si="42">SUM(D178:D186)</f>
        <v>1618208</v>
      </c>
      <c r="E177" s="53">
        <f t="shared" si="42"/>
        <v>2094205.1199999999</v>
      </c>
      <c r="F177" s="54">
        <f t="shared" si="31"/>
        <v>129.41507643022405</v>
      </c>
    </row>
    <row r="178" spans="1:6" ht="12.75" customHeight="1" x14ac:dyDescent="0.2">
      <c r="A178" s="55">
        <v>3231</v>
      </c>
      <c r="B178" s="87" t="s">
        <v>397</v>
      </c>
      <c r="C178" s="52" t="s">
        <v>398</v>
      </c>
      <c r="D178" s="244">
        <v>61229</v>
      </c>
      <c r="E178" s="244">
        <v>76300.070000000007</v>
      </c>
      <c r="F178" s="54">
        <f t="shared" si="31"/>
        <v>124.61426774894251</v>
      </c>
    </row>
    <row r="179" spans="1:6" ht="12.75" customHeight="1" x14ac:dyDescent="0.2">
      <c r="A179" s="55">
        <v>3232</v>
      </c>
      <c r="B179" s="87" t="s">
        <v>399</v>
      </c>
      <c r="C179" s="52" t="s">
        <v>400</v>
      </c>
      <c r="D179" s="244">
        <v>278832</v>
      </c>
      <c r="E179" s="244">
        <v>409763.37</v>
      </c>
      <c r="F179" s="54">
        <f t="shared" si="31"/>
        <v>146.95708168359442</v>
      </c>
    </row>
    <row r="180" spans="1:6" ht="12.75" customHeight="1" x14ac:dyDescent="0.2">
      <c r="A180" s="55">
        <v>3233</v>
      </c>
      <c r="B180" s="87" t="s">
        <v>401</v>
      </c>
      <c r="C180" s="52" t="s">
        <v>402</v>
      </c>
      <c r="D180" s="244">
        <v>59803</v>
      </c>
      <c r="E180" s="244">
        <v>40196.68</v>
      </c>
      <c r="F180" s="54">
        <f t="shared" si="31"/>
        <v>67.215156430279421</v>
      </c>
    </row>
    <row r="181" spans="1:6" ht="12.75" customHeight="1" x14ac:dyDescent="0.2">
      <c r="A181" s="55">
        <v>3234</v>
      </c>
      <c r="B181" s="87" t="s">
        <v>403</v>
      </c>
      <c r="C181" s="52" t="s">
        <v>404</v>
      </c>
      <c r="D181" s="244">
        <v>143457</v>
      </c>
      <c r="E181" s="244">
        <v>160637.37</v>
      </c>
      <c r="F181" s="54">
        <f t="shared" si="31"/>
        <v>111.97597189401702</v>
      </c>
    </row>
    <row r="182" spans="1:6" ht="12.75" customHeight="1" x14ac:dyDescent="0.2">
      <c r="A182" s="55">
        <v>3235</v>
      </c>
      <c r="B182" s="87" t="s">
        <v>405</v>
      </c>
      <c r="C182" s="52" t="s">
        <v>406</v>
      </c>
      <c r="D182" s="244">
        <v>2995</v>
      </c>
      <c r="E182" s="244">
        <v>61077.82</v>
      </c>
      <c r="F182" s="54">
        <f t="shared" si="31"/>
        <v>2039.3262103505845</v>
      </c>
    </row>
    <row r="183" spans="1:6" ht="12.75" customHeight="1" x14ac:dyDescent="0.2">
      <c r="A183" s="55">
        <v>3236</v>
      </c>
      <c r="B183" s="87" t="s">
        <v>407</v>
      </c>
      <c r="C183" s="52" t="s">
        <v>408</v>
      </c>
      <c r="D183" s="244">
        <v>408355</v>
      </c>
      <c r="E183" s="244">
        <v>372736.48</v>
      </c>
      <c r="F183" s="54">
        <f t="shared" si="31"/>
        <v>91.277559966205871</v>
      </c>
    </row>
    <row r="184" spans="1:6" ht="12.75" customHeight="1" x14ac:dyDescent="0.2">
      <c r="A184" s="55">
        <v>3237</v>
      </c>
      <c r="B184" s="87" t="s">
        <v>409</v>
      </c>
      <c r="C184" s="52" t="s">
        <v>410</v>
      </c>
      <c r="D184" s="244">
        <v>559443</v>
      </c>
      <c r="E184" s="244">
        <v>868281.5</v>
      </c>
      <c r="F184" s="54">
        <f t="shared" si="31"/>
        <v>155.20464104475343</v>
      </c>
    </row>
    <row r="185" spans="1:6" ht="12.75" customHeight="1" x14ac:dyDescent="0.2">
      <c r="A185" s="55">
        <v>3238</v>
      </c>
      <c r="B185" s="87" t="s">
        <v>411</v>
      </c>
      <c r="C185" s="52" t="s">
        <v>412</v>
      </c>
      <c r="D185" s="244">
        <v>19965</v>
      </c>
      <c r="E185" s="244">
        <v>18880.68</v>
      </c>
      <c r="F185" s="54">
        <f t="shared" si="31"/>
        <v>94.568895567242677</v>
      </c>
    </row>
    <row r="186" spans="1:6" ht="12.75" customHeight="1" x14ac:dyDescent="0.2">
      <c r="A186" s="55">
        <v>3239</v>
      </c>
      <c r="B186" s="87" t="s">
        <v>413</v>
      </c>
      <c r="C186" s="52" t="s">
        <v>414</v>
      </c>
      <c r="D186" s="244">
        <v>84129</v>
      </c>
      <c r="E186" s="244">
        <v>86331.15</v>
      </c>
      <c r="F186" s="54">
        <f t="shared" si="31"/>
        <v>102.61758727668222</v>
      </c>
    </row>
    <row r="187" spans="1:6" ht="12.75" customHeight="1" x14ac:dyDescent="0.2">
      <c r="A187" s="55">
        <v>324</v>
      </c>
      <c r="B187" s="87" t="s">
        <v>415</v>
      </c>
      <c r="C187" s="52" t="s">
        <v>416</v>
      </c>
      <c r="D187" s="244">
        <v>4179</v>
      </c>
      <c r="E187" s="244">
        <v>11293.2</v>
      </c>
      <c r="F187" s="54">
        <f t="shared" si="31"/>
        <v>270.23689877961232</v>
      </c>
    </row>
    <row r="188" spans="1:6" ht="12.75" customHeight="1" x14ac:dyDescent="0.2">
      <c r="A188" s="55">
        <v>329</v>
      </c>
      <c r="B188" s="87" t="s">
        <v>417</v>
      </c>
      <c r="C188" s="52" t="s">
        <v>418</v>
      </c>
      <c r="D188" s="53">
        <f t="shared" ref="D188:E188" si="43">SUM(D189:D195)</f>
        <v>108535</v>
      </c>
      <c r="E188" s="53">
        <f t="shared" si="43"/>
        <v>103073.37999999999</v>
      </c>
      <c r="F188" s="54">
        <f t="shared" si="31"/>
        <v>94.967872114985937</v>
      </c>
    </row>
    <row r="189" spans="1:6" ht="12.75" customHeight="1" x14ac:dyDescent="0.2">
      <c r="A189" s="55">
        <v>3291</v>
      </c>
      <c r="B189" s="234" t="s">
        <v>419</v>
      </c>
      <c r="C189" s="52" t="s">
        <v>420</v>
      </c>
      <c r="D189" s="244">
        <v>47784</v>
      </c>
      <c r="E189" s="244">
        <v>44170.01</v>
      </c>
      <c r="F189" s="54">
        <f t="shared" si="31"/>
        <v>92.436819856018758</v>
      </c>
    </row>
    <row r="190" spans="1:6" ht="12.75" customHeight="1" x14ac:dyDescent="0.2">
      <c r="A190" s="55">
        <v>3292</v>
      </c>
      <c r="B190" s="87" t="s">
        <v>421</v>
      </c>
      <c r="C190" s="52" t="s">
        <v>422</v>
      </c>
      <c r="D190" s="244">
        <v>0</v>
      </c>
      <c r="E190" s="244">
        <v>2801.52</v>
      </c>
      <c r="F190" s="54" t="str">
        <f t="shared" si="31"/>
        <v>-</v>
      </c>
    </row>
    <row r="191" spans="1:6" ht="12.75" customHeight="1" x14ac:dyDescent="0.2">
      <c r="A191" s="55">
        <v>3293</v>
      </c>
      <c r="B191" s="87" t="s">
        <v>423</v>
      </c>
      <c r="C191" s="52" t="s">
        <v>424</v>
      </c>
      <c r="D191" s="244">
        <v>25637</v>
      </c>
      <c r="E191" s="244">
        <v>27348.5</v>
      </c>
      <c r="F191" s="54">
        <f t="shared" si="31"/>
        <v>106.67589811600422</v>
      </c>
    </row>
    <row r="192" spans="1:6" ht="12.75" customHeight="1" x14ac:dyDescent="0.2">
      <c r="A192" s="55">
        <v>3294</v>
      </c>
      <c r="B192" s="87" t="s">
        <v>425</v>
      </c>
      <c r="C192" s="52" t="s">
        <v>426</v>
      </c>
      <c r="D192" s="244">
        <v>7901</v>
      </c>
      <c r="E192" s="244">
        <v>4010</v>
      </c>
      <c r="F192" s="54">
        <f t="shared" si="31"/>
        <v>50.75306923174282</v>
      </c>
    </row>
    <row r="193" spans="1:6" ht="12.75" customHeight="1" x14ac:dyDescent="0.2">
      <c r="A193" s="55">
        <v>3295</v>
      </c>
      <c r="B193" s="87" t="s">
        <v>427</v>
      </c>
      <c r="C193" s="52" t="s">
        <v>428</v>
      </c>
      <c r="D193" s="244">
        <v>12258</v>
      </c>
      <c r="E193" s="244">
        <v>20967.5</v>
      </c>
      <c r="F193" s="54">
        <f t="shared" si="31"/>
        <v>171.05155816609562</v>
      </c>
    </row>
    <row r="194" spans="1:6" ht="12.75" customHeight="1" x14ac:dyDescent="0.2">
      <c r="A194" s="55" t="s">
        <v>429</v>
      </c>
      <c r="B194" s="87" t="s">
        <v>430</v>
      </c>
      <c r="C194" s="52" t="s">
        <v>429</v>
      </c>
      <c r="D194" s="244">
        <v>0</v>
      </c>
      <c r="E194" s="244">
        <v>1802.9</v>
      </c>
      <c r="F194" s="54" t="str">
        <f t="shared" si="31"/>
        <v>-</v>
      </c>
    </row>
    <row r="195" spans="1:6" ht="12.75" customHeight="1" x14ac:dyDescent="0.2">
      <c r="A195" s="55">
        <v>3299</v>
      </c>
      <c r="B195" s="87" t="s">
        <v>431</v>
      </c>
      <c r="C195" s="52" t="s">
        <v>432</v>
      </c>
      <c r="D195" s="244">
        <v>14955</v>
      </c>
      <c r="E195" s="244">
        <v>1972.95</v>
      </c>
      <c r="F195" s="54">
        <f t="shared" si="31"/>
        <v>13.192577733199599</v>
      </c>
    </row>
    <row r="196" spans="1:6" ht="12.75" customHeight="1" x14ac:dyDescent="0.2">
      <c r="A196" s="55">
        <v>34</v>
      </c>
      <c r="B196" s="234" t="s">
        <v>433</v>
      </c>
      <c r="C196" s="52" t="s">
        <v>434</v>
      </c>
      <c r="D196" s="53">
        <f t="shared" ref="D196:E196" si="44">D197+D202+D210</f>
        <v>11755</v>
      </c>
      <c r="E196" s="53">
        <f t="shared" si="44"/>
        <v>14269.34</v>
      </c>
      <c r="F196" s="54">
        <f t="shared" si="31"/>
        <v>121.38953636750318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11755</v>
      </c>
      <c r="E210" s="53">
        <f t="shared" si="47"/>
        <v>14269.34</v>
      </c>
      <c r="F210" s="54">
        <f t="shared" si="31"/>
        <v>121.38953636750318</v>
      </c>
    </row>
    <row r="211" spans="1:6" ht="12.75" customHeight="1" x14ac:dyDescent="0.2">
      <c r="A211" s="55">
        <v>3431</v>
      </c>
      <c r="B211" s="234" t="s">
        <v>463</v>
      </c>
      <c r="C211" s="52" t="s">
        <v>464</v>
      </c>
      <c r="D211" s="244">
        <v>11755</v>
      </c>
      <c r="E211" s="244">
        <v>14133.76</v>
      </c>
      <c r="F211" s="54">
        <f t="shared" si="31"/>
        <v>120.23615482773289</v>
      </c>
    </row>
    <row r="212" spans="1:6" ht="12.75" customHeight="1" x14ac:dyDescent="0.2">
      <c r="A212" s="55">
        <v>3432</v>
      </c>
      <c r="B212" s="87" t="s">
        <v>465</v>
      </c>
      <c r="C212" s="52" t="s">
        <v>466</v>
      </c>
      <c r="D212" s="244"/>
      <c r="E212" s="244">
        <v>135.58000000000001</v>
      </c>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304013</v>
      </c>
      <c r="E224" s="53">
        <f t="shared" si="51"/>
        <v>167834.74</v>
      </c>
      <c r="F224" s="54">
        <f t="shared" ref="F224:F235" si="52">IF(D224&lt;&gt;0,IF(E224/D224&gt;=100,"&gt;&gt;100",E224/D224*100),"-")</f>
        <v>55.206435251124134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304013</v>
      </c>
      <c r="E247" s="53">
        <f t="shared" si="62"/>
        <v>167834.74</v>
      </c>
      <c r="F247" s="54">
        <f t="shared" si="61"/>
        <v>55.206435251124134</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304013</v>
      </c>
      <c r="E250" s="244">
        <v>167834.74</v>
      </c>
      <c r="F250" s="54">
        <f t="shared" si="61"/>
        <v>55.206435251124134</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99100</v>
      </c>
      <c r="E252" s="53">
        <f t="shared" si="63"/>
        <v>139000</v>
      </c>
      <c r="F252" s="54">
        <f t="shared" ref="F252:F258" si="64">IF(D252&lt;&gt;0,IF(E252/D252&gt;=100,"&gt;&gt;100",E252/D252*100),"-")</f>
        <v>140.26236125126135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99100</v>
      </c>
      <c r="E259" s="53">
        <f t="shared" si="66"/>
        <v>139000</v>
      </c>
      <c r="F259" s="54">
        <f t="shared" ref="F259:F262" si="67">IF(D259&lt;&gt;0,IF(E259/D259&gt;=100,"&gt;&gt;100",E259/D259*100),"-")</f>
        <v>140.26236125126135</v>
      </c>
    </row>
    <row r="260" spans="1:6" ht="12.75" customHeight="1" x14ac:dyDescent="0.2">
      <c r="A260" s="55">
        <v>3721</v>
      </c>
      <c r="B260" s="87" t="s">
        <v>557</v>
      </c>
      <c r="C260" s="52" t="s">
        <v>558</v>
      </c>
      <c r="D260" s="244">
        <v>99100</v>
      </c>
      <c r="E260" s="244">
        <v>139000</v>
      </c>
      <c r="F260" s="54">
        <f t="shared" si="67"/>
        <v>140.26236125126135</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2000</v>
      </c>
      <c r="E263" s="53">
        <f t="shared" si="68"/>
        <v>3000</v>
      </c>
      <c r="F263" s="54">
        <f t="shared" ref="F263:F267" si="69">IF(D263&lt;&gt;0,IF(E263/D263&gt;=100,"&gt;&gt;100",E263/D263*100),"-")</f>
        <v>150</v>
      </c>
    </row>
    <row r="264" spans="1:6" ht="12.75" customHeight="1" x14ac:dyDescent="0.2">
      <c r="A264" s="55">
        <v>381</v>
      </c>
      <c r="B264" s="87" t="s">
        <v>565</v>
      </c>
      <c r="C264" s="52" t="s">
        <v>566</v>
      </c>
      <c r="D264" s="53">
        <f t="shared" ref="D264:E264" si="70">SUM(D265:D267)</f>
        <v>2000</v>
      </c>
      <c r="E264" s="53">
        <f t="shared" si="70"/>
        <v>3000</v>
      </c>
      <c r="F264" s="54">
        <f t="shared" si="69"/>
        <v>150</v>
      </c>
    </row>
    <row r="265" spans="1:6" ht="12.75" customHeight="1" x14ac:dyDescent="0.2">
      <c r="A265" s="55">
        <v>3811</v>
      </c>
      <c r="B265" s="87" t="s">
        <v>567</v>
      </c>
      <c r="C265" s="52" t="s">
        <v>568</v>
      </c>
      <c r="D265" s="244">
        <v>2000</v>
      </c>
      <c r="E265" s="244">
        <v>3000</v>
      </c>
      <c r="F265" s="54">
        <f t="shared" si="69"/>
        <v>150</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13130755</v>
      </c>
      <c r="E289" s="53">
        <f t="shared" si="79"/>
        <v>15452521.930000002</v>
      </c>
      <c r="F289" s="54">
        <f t="shared" si="76"/>
        <v>117.68189970797567</v>
      </c>
    </row>
    <row r="290" spans="1:6" ht="12.75" customHeight="1" x14ac:dyDescent="0.2">
      <c r="A290" s="55" t="s">
        <v>606</v>
      </c>
      <c r="B290" s="87" t="s">
        <v>617</v>
      </c>
      <c r="C290" s="52" t="s">
        <v>618</v>
      </c>
      <c r="D290" s="53">
        <f>IF(D6&gt;=D289,D6-D289,0)</f>
        <v>3552154</v>
      </c>
      <c r="E290" s="53">
        <f>IF(E6&gt;=E289,E6-E289,0)</f>
        <v>978184.87999999709</v>
      </c>
      <c r="F290" s="54">
        <f t="shared" si="76"/>
        <v>27.537794814076111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1521953</v>
      </c>
      <c r="E292" s="244">
        <v>1822607.3</v>
      </c>
      <c r="F292" s="54">
        <f t="shared" si="76"/>
        <v>119.75450621668344</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162961</v>
      </c>
      <c r="E294" s="244">
        <v>150467.04</v>
      </c>
      <c r="F294" s="54">
        <f t="shared" si="76"/>
        <v>92.333159467602684</v>
      </c>
    </row>
    <row r="295" spans="1:6" ht="24" x14ac:dyDescent="0.2">
      <c r="A295" s="55">
        <v>9661</v>
      </c>
      <c r="B295" s="87" t="s">
        <v>627</v>
      </c>
      <c r="C295" s="52" t="s">
        <v>628</v>
      </c>
      <c r="D295" s="244">
        <v>162961</v>
      </c>
      <c r="E295" s="244">
        <v>150467.04</v>
      </c>
      <c r="F295" s="54">
        <f t="shared" si="76"/>
        <v>92.333159467602684</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3748</v>
      </c>
      <c r="E298" s="53">
        <f t="shared" si="80"/>
        <v>3644</v>
      </c>
      <c r="F298" s="54">
        <f t="shared" ref="F298:F418" si="81">IF(D298&lt;&gt;0,IF(E298/D298&gt;=100,"&gt;&gt;100",E298/D298*100),"-")</f>
        <v>97.225186766275357</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3748</v>
      </c>
      <c r="E311" s="53">
        <f t="shared" si="85"/>
        <v>3644</v>
      </c>
      <c r="F311" s="54">
        <f t="shared" si="81"/>
        <v>97.225186766275357</v>
      </c>
    </row>
    <row r="312" spans="1:6" ht="12.75" customHeight="1" x14ac:dyDescent="0.2">
      <c r="A312" s="55">
        <v>721</v>
      </c>
      <c r="B312" s="87" t="s">
        <v>660</v>
      </c>
      <c r="C312" s="52" t="s">
        <v>661</v>
      </c>
      <c r="D312" s="53">
        <f t="shared" ref="D312:E312" si="86">SUM(D313:D316)</f>
        <v>3748</v>
      </c>
      <c r="E312" s="53">
        <f t="shared" si="86"/>
        <v>3644</v>
      </c>
      <c r="F312" s="54">
        <f t="shared" si="81"/>
        <v>97.225186766275357</v>
      </c>
    </row>
    <row r="313" spans="1:6" ht="12.75" customHeight="1" x14ac:dyDescent="0.2">
      <c r="A313" s="55">
        <v>7211</v>
      </c>
      <c r="B313" s="87" t="s">
        <v>662</v>
      </c>
      <c r="C313" s="52" t="s">
        <v>663</v>
      </c>
      <c r="D313" s="244">
        <v>3748</v>
      </c>
      <c r="E313" s="244">
        <v>3644</v>
      </c>
      <c r="F313" s="54">
        <f t="shared" si="81"/>
        <v>97.225186766275357</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3255248</v>
      </c>
      <c r="E350" s="53">
        <f t="shared" si="95"/>
        <v>943434.45</v>
      </c>
      <c r="F350" s="54">
        <f t="shared" si="81"/>
        <v>28.981953141511795</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3255248</v>
      </c>
      <c r="E363" s="53">
        <f t="shared" si="99"/>
        <v>943434.45</v>
      </c>
      <c r="F363" s="54">
        <f t="shared" si="81"/>
        <v>28.981953141511795</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3255248</v>
      </c>
      <c r="E369" s="53">
        <f t="shared" si="101"/>
        <v>943434.45</v>
      </c>
      <c r="F369" s="54">
        <f t="shared" si="81"/>
        <v>28.981953141511795</v>
      </c>
    </row>
    <row r="370" spans="1:6" ht="12.75" customHeight="1" x14ac:dyDescent="0.2">
      <c r="A370" s="55">
        <v>4221</v>
      </c>
      <c r="B370" s="87" t="s">
        <v>672</v>
      </c>
      <c r="C370" s="52" t="s">
        <v>764</v>
      </c>
      <c r="D370" s="244">
        <v>195042</v>
      </c>
      <c r="E370" s="244">
        <v>50560.160000000003</v>
      </c>
      <c r="F370" s="54">
        <f t="shared" si="81"/>
        <v>25.922703827893478</v>
      </c>
    </row>
    <row r="371" spans="1:6" ht="12.75" customHeight="1" x14ac:dyDescent="0.2">
      <c r="A371" s="55">
        <v>4222</v>
      </c>
      <c r="B371" s="87" t="s">
        <v>765</v>
      </c>
      <c r="C371" s="52" t="s">
        <v>766</v>
      </c>
      <c r="D371" s="244">
        <v>8859</v>
      </c>
      <c r="E371" s="244"/>
      <c r="F371" s="54">
        <f t="shared" si="81"/>
        <v>0</v>
      </c>
    </row>
    <row r="372" spans="1:6" ht="12.75" customHeight="1" x14ac:dyDescent="0.2">
      <c r="A372" s="55">
        <v>4223</v>
      </c>
      <c r="B372" s="87" t="s">
        <v>676</v>
      </c>
      <c r="C372" s="52" t="s">
        <v>767</v>
      </c>
      <c r="D372" s="244">
        <v>0</v>
      </c>
      <c r="E372" s="244">
        <v>530371.48</v>
      </c>
      <c r="F372" s="54" t="str">
        <f t="shared" si="81"/>
        <v>-</v>
      </c>
    </row>
    <row r="373" spans="1:6" ht="12.75" customHeight="1" x14ac:dyDescent="0.2">
      <c r="A373" s="55">
        <v>4224</v>
      </c>
      <c r="B373" s="87" t="s">
        <v>678</v>
      </c>
      <c r="C373" s="52" t="s">
        <v>768</v>
      </c>
      <c r="D373" s="244">
        <v>2854982</v>
      </c>
      <c r="E373" s="244">
        <v>279539.56</v>
      </c>
      <c r="F373" s="54">
        <f t="shared" si="81"/>
        <v>9.79128975243977</v>
      </c>
    </row>
    <row r="374" spans="1:6" ht="12.75" customHeight="1" x14ac:dyDescent="0.2">
      <c r="A374" s="55">
        <v>4225</v>
      </c>
      <c r="B374" s="87" t="s">
        <v>680</v>
      </c>
      <c r="C374" s="52" t="s">
        <v>769</v>
      </c>
      <c r="D374" s="244">
        <v>196365</v>
      </c>
      <c r="E374" s="244">
        <v>82963.25</v>
      </c>
      <c r="F374" s="54">
        <f t="shared" si="81"/>
        <v>42.249509841366844</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3251500</v>
      </c>
      <c r="E408" s="53">
        <f t="shared" si="111"/>
        <v>939790.45</v>
      </c>
      <c r="F408" s="54">
        <f t="shared" si="81"/>
        <v>28.903289251114867</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16686657</v>
      </c>
      <c r="E412" s="53">
        <f>E6+E298</f>
        <v>16434350.809999999</v>
      </c>
      <c r="F412" s="54">
        <f t="shared" si="81"/>
        <v>98.48797641133271</v>
      </c>
    </row>
    <row r="413" spans="1:6" ht="12.75" customHeight="1" x14ac:dyDescent="0.2">
      <c r="A413" s="55" t="s">
        <v>606</v>
      </c>
      <c r="B413" s="87" t="s">
        <v>829</v>
      </c>
      <c r="C413" s="52" t="s">
        <v>830</v>
      </c>
      <c r="D413" s="53">
        <f t="shared" ref="D413:E413" si="112">D289+D350</f>
        <v>16386003</v>
      </c>
      <c r="E413" s="53">
        <f t="shared" si="112"/>
        <v>16395956.380000001</v>
      </c>
      <c r="F413" s="54">
        <f t="shared" si="81"/>
        <v>100.06074318428968</v>
      </c>
    </row>
    <row r="414" spans="1:6" ht="12.75" customHeight="1" x14ac:dyDescent="0.2">
      <c r="A414" s="55" t="s">
        <v>606</v>
      </c>
      <c r="B414" s="87" t="s">
        <v>831</v>
      </c>
      <c r="C414" s="52" t="s">
        <v>832</v>
      </c>
      <c r="D414" s="53">
        <f t="shared" ref="D414:E414" si="113">IF(D412&gt;=D413,D412-D413,0)</f>
        <v>300654</v>
      </c>
      <c r="E414" s="53">
        <f t="shared" si="113"/>
        <v>38394.429999997839</v>
      </c>
      <c r="F414" s="54">
        <f t="shared" si="81"/>
        <v>12.770304070459012</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1521953</v>
      </c>
      <c r="E416" s="53">
        <f t="shared" si="115"/>
        <v>1822607.3</v>
      </c>
      <c r="F416" s="54">
        <f t="shared" si="81"/>
        <v>119.75450621668344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162961</v>
      </c>
      <c r="E418" s="64">
        <f t="shared" si="117"/>
        <v>150467.04</v>
      </c>
      <c r="F418" s="59">
        <f t="shared" si="81"/>
        <v>92.333159467602684</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16686657</v>
      </c>
      <c r="E639" s="53">
        <f t="shared" si="180"/>
        <v>16434350.809999999</v>
      </c>
      <c r="F639" s="54">
        <f t="shared" si="119"/>
        <v>98.48797641133271</v>
      </c>
    </row>
    <row r="640" spans="1:6" ht="12.75" customHeight="1" x14ac:dyDescent="0.2">
      <c r="A640" s="55" t="s">
        <v>606</v>
      </c>
      <c r="B640" s="87" t="s">
        <v>1275</v>
      </c>
      <c r="C640" s="52" t="s">
        <v>1276</v>
      </c>
      <c r="D640" s="53">
        <f t="shared" ref="D640:E640" si="181">D413+D528</f>
        <v>16386003</v>
      </c>
      <c r="E640" s="53">
        <f t="shared" si="181"/>
        <v>16395956.380000001</v>
      </c>
      <c r="F640" s="54">
        <f t="shared" si="119"/>
        <v>100.06074318428968</v>
      </c>
    </row>
    <row r="641" spans="1:6" ht="12.75" customHeight="1" x14ac:dyDescent="0.2">
      <c r="A641" s="55" t="s">
        <v>606</v>
      </c>
      <c r="B641" s="87" t="s">
        <v>1277</v>
      </c>
      <c r="C641" s="52" t="s">
        <v>1278</v>
      </c>
      <c r="D641" s="53">
        <f t="shared" ref="D641:E641" si="182">IF(D639&gt;=D640,D639-D640,0)</f>
        <v>300654</v>
      </c>
      <c r="E641" s="53">
        <f t="shared" si="182"/>
        <v>38394.429999997839</v>
      </c>
      <c r="F641" s="54">
        <f t="shared" si="119"/>
        <v>12.770304070459012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1521953</v>
      </c>
      <c r="E643" s="53">
        <f t="shared" si="184"/>
        <v>1822607.3</v>
      </c>
      <c r="F643" s="54">
        <f t="shared" si="119"/>
        <v>119.75450621668344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1822607</v>
      </c>
      <c r="E645" s="53">
        <f t="shared" si="186"/>
        <v>1861001.7299999979</v>
      </c>
      <c r="F645" s="54">
        <f t="shared" si="119"/>
        <v>102.10658304286102</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687596</v>
      </c>
      <c r="E647" s="245">
        <v>774484.98</v>
      </c>
      <c r="F647" s="59">
        <f t="shared" si="119"/>
        <v>112.63663255749015</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1774729</v>
      </c>
      <c r="E649" s="244">
        <v>1924455.41</v>
      </c>
      <c r="F649" s="54">
        <f t="shared" ref="F649:F724" si="188">IF(D649&lt;&gt;0,IF(E649/D649&gt;=100,"&gt;&gt;100",E649/D649*100),"-")</f>
        <v>108.4365787678006</v>
      </c>
    </row>
    <row r="650" spans="1:6" ht="12.75" customHeight="1" x14ac:dyDescent="0.2">
      <c r="A650" s="55" t="s">
        <v>1294</v>
      </c>
      <c r="B650" s="87" t="s">
        <v>1295</v>
      </c>
      <c r="C650" s="52" t="s">
        <v>1294</v>
      </c>
      <c r="D650" s="244">
        <v>9733360</v>
      </c>
      <c r="E650" s="244">
        <v>8507116.5999999996</v>
      </c>
      <c r="F650" s="54">
        <f t="shared" si="188"/>
        <v>87.401643420155011</v>
      </c>
    </row>
    <row r="651" spans="1:6" ht="12.75" customHeight="1" x14ac:dyDescent="0.2">
      <c r="A651" s="55" t="s">
        <v>1296</v>
      </c>
      <c r="B651" s="87" t="s">
        <v>1297</v>
      </c>
      <c r="C651" s="52" t="s">
        <v>1296</v>
      </c>
      <c r="D651" s="244">
        <v>9583634</v>
      </c>
      <c r="E651" s="244">
        <v>8417457.0299999993</v>
      </c>
      <c r="F651" s="54">
        <f t="shared" si="188"/>
        <v>87.83157860577731</v>
      </c>
    </row>
    <row r="652" spans="1:6" ht="24" x14ac:dyDescent="0.2">
      <c r="A652" s="55">
        <v>11</v>
      </c>
      <c r="B652" s="87" t="s">
        <v>1298</v>
      </c>
      <c r="C652" s="52" t="s">
        <v>1299</v>
      </c>
      <c r="D652" s="53">
        <f t="shared" ref="D652:E652" si="189">+D649+D650-D651</f>
        <v>1924455</v>
      </c>
      <c r="E652" s="53">
        <f t="shared" si="189"/>
        <v>2014114.9800000004</v>
      </c>
      <c r="F652" s="54">
        <f t="shared" si="188"/>
        <v>104.65898033469219</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50</v>
      </c>
      <c r="E654" s="266">
        <v>55</v>
      </c>
      <c r="F654" s="54">
        <f t="shared" si="188"/>
        <v>110.00000000000001</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48</v>
      </c>
      <c r="E656" s="266">
        <v>52</v>
      </c>
      <c r="F656" s="54">
        <f t="shared" si="188"/>
        <v>108.33333333333333</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v>120000</v>
      </c>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v>50082</v>
      </c>
      <c r="E696" s="244">
        <v>379321.83</v>
      </c>
      <c r="F696" s="54">
        <f t="shared" si="188"/>
        <v>757.40152150473227</v>
      </c>
    </row>
    <row r="697" spans="1:6" ht="24" x14ac:dyDescent="0.2">
      <c r="A697" s="55" t="s">
        <v>1374</v>
      </c>
      <c r="B697" s="234" t="s">
        <v>1375</v>
      </c>
      <c r="C697" s="52" t="s">
        <v>1374</v>
      </c>
      <c r="D697" s="244">
        <v>116514</v>
      </c>
      <c r="E697" s="244">
        <v>47283.07</v>
      </c>
      <c r="F697" s="54">
        <f t="shared" si="188"/>
        <v>40.58144943955233</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13271</v>
      </c>
      <c r="E716" s="244">
        <v>0</v>
      </c>
      <c r="F716" s="54">
        <f t="shared" si="188"/>
        <v>0</v>
      </c>
    </row>
    <row r="717" spans="1:6" ht="12.75" customHeight="1" x14ac:dyDescent="0.2">
      <c r="A717" s="55">
        <v>31215</v>
      </c>
      <c r="B717" s="87" t="s">
        <v>1411</v>
      </c>
      <c r="C717" s="52" t="s">
        <v>1412</v>
      </c>
      <c r="D717" s="244">
        <v>12429</v>
      </c>
      <c r="E717" s="244">
        <v>24616.81</v>
      </c>
      <c r="F717" s="54">
        <f t="shared" si="188"/>
        <v>198.05945771984875</v>
      </c>
    </row>
    <row r="718" spans="1:6" ht="12.75" customHeight="1" x14ac:dyDescent="0.2">
      <c r="A718" s="55">
        <v>32121</v>
      </c>
      <c r="B718" s="87" t="s">
        <v>1413</v>
      </c>
      <c r="C718" s="52" t="s">
        <v>1414</v>
      </c>
      <c r="D718" s="244">
        <v>174358</v>
      </c>
      <c r="E718" s="244">
        <v>192729.88</v>
      </c>
      <c r="F718" s="54">
        <f t="shared" si="188"/>
        <v>110.53687241193406</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12850</v>
      </c>
      <c r="E720" s="244">
        <v>6650</v>
      </c>
      <c r="F720" s="54">
        <f t="shared" si="188"/>
        <v>51.750972762645922</v>
      </c>
    </row>
    <row r="721" spans="1:6" ht="12.75" customHeight="1" x14ac:dyDescent="0.2">
      <c r="A721" s="55" t="s">
        <v>1419</v>
      </c>
      <c r="B721" s="87" t="s">
        <v>1420</v>
      </c>
      <c r="C721" s="52" t="s">
        <v>1419</v>
      </c>
      <c r="D721" s="244"/>
      <c r="E721" s="244">
        <v>1843.32</v>
      </c>
      <c r="F721" s="54" t="str">
        <f t="shared" si="188"/>
        <v>-</v>
      </c>
    </row>
    <row r="722" spans="1:6" ht="12.75" customHeight="1" x14ac:dyDescent="0.2">
      <c r="A722" s="55" t="s">
        <v>1421</v>
      </c>
      <c r="B722" s="87" t="s">
        <v>1422</v>
      </c>
      <c r="C722" s="52" t="s">
        <v>1421</v>
      </c>
      <c r="D722" s="244">
        <v>67647</v>
      </c>
      <c r="E722" s="244">
        <v>70871.960000000006</v>
      </c>
      <c r="F722" s="54">
        <f t="shared" si="188"/>
        <v>104.7673363194229</v>
      </c>
    </row>
    <row r="723" spans="1:6" ht="12.75" customHeight="1" x14ac:dyDescent="0.2">
      <c r="A723" s="55" t="s">
        <v>1423</v>
      </c>
      <c r="B723" s="87" t="s">
        <v>1424</v>
      </c>
      <c r="C723" s="52" t="s">
        <v>1423</v>
      </c>
      <c r="D723" s="244">
        <v>154653</v>
      </c>
      <c r="E723" s="244">
        <v>442846.6</v>
      </c>
      <c r="F723" s="54">
        <f t="shared" si="188"/>
        <v>286.34853510762804</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33144</v>
      </c>
      <c r="E725" s="244">
        <v>32206.18</v>
      </c>
      <c r="F725" s="54">
        <f t="shared" ref="F725:F979" si="190">IF(D725&lt;&gt;0,IF(E725/D725&gt;=100,"&gt;&gt;100",E725/D725*100),"-")</f>
        <v>97.170468259715179</v>
      </c>
    </row>
    <row r="726" spans="1:6" ht="12.75" customHeight="1" x14ac:dyDescent="0.2">
      <c r="A726" s="55" t="s">
        <v>1429</v>
      </c>
      <c r="B726" s="87" t="s">
        <v>1430</v>
      </c>
      <c r="C726" s="52" t="s">
        <v>1429</v>
      </c>
      <c r="D726" s="244"/>
      <c r="E726" s="244">
        <v>2801.52</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99100</v>
      </c>
      <c r="E819" s="244">
        <v>139000</v>
      </c>
      <c r="F819" s="54">
        <f t="shared" si="190"/>
        <v>140.26236125126135</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5" workbookViewId="0">
      <selection activeCell="D18" sqref="D1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16183971</v>
      </c>
      <c r="E6" s="231">
        <f t="shared" si="0"/>
        <v>15926365.819999998</v>
      </c>
      <c r="F6" s="232">
        <f t="shared" ref="F6:F260" si="1">IF(D6&gt;0,IF(E6/D6&gt;=100,"&gt;&gt;100",E6/D6*100),"-")</f>
        <v>98.408269639138609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13295773</v>
      </c>
      <c r="E7" s="106">
        <f t="shared" si="2"/>
        <v>12878295.319999998</v>
      </c>
      <c r="F7" s="95">
        <f t="shared" si="1"/>
        <v>96.860072144733508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778147</v>
      </c>
      <c r="E8" s="106">
        <f>E9+E10-E11</f>
        <v>778147.28</v>
      </c>
      <c r="F8" s="95">
        <f t="shared" si="1"/>
        <v>100.0000359829184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778147</v>
      </c>
      <c r="E9" s="249">
        <v>778147.28</v>
      </c>
      <c r="F9" s="95">
        <f t="shared" si="1"/>
        <v>100.0000359829184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12517626</v>
      </c>
      <c r="E12" s="106">
        <f t="shared" si="3"/>
        <v>12100148.039999999</v>
      </c>
      <c r="F12" s="95">
        <f t="shared" si="1"/>
        <v>96.664879107268419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8580009</v>
      </c>
      <c r="E13" s="106">
        <f t="shared" si="4"/>
        <v>8234594.1999999993</v>
      </c>
      <c r="F13" s="95">
        <f t="shared" si="1"/>
        <v>95.974190703063357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24655613</v>
      </c>
      <c r="E15" s="249">
        <v>24655612.91</v>
      </c>
      <c r="F15" s="95">
        <f t="shared" si="1"/>
        <v>99.999999634971559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764962</v>
      </c>
      <c r="E16" s="249">
        <v>764962.39</v>
      </c>
      <c r="F16" s="95">
        <f t="shared" si="1"/>
        <v>100.00005098292463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1614400</v>
      </c>
      <c r="E17" s="249">
        <v>1614399.47</v>
      </c>
      <c r="F17" s="95">
        <f t="shared" si="1"/>
        <v>99.999967170465808</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18454966</v>
      </c>
      <c r="E18" s="249">
        <v>18800380.57</v>
      </c>
      <c r="F18" s="95">
        <f t="shared" si="1"/>
        <v>101.87166191473882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3776817</v>
      </c>
      <c r="E19" s="106">
        <f t="shared" si="5"/>
        <v>3747553.84</v>
      </c>
      <c r="F19" s="95">
        <f t="shared" si="1"/>
        <v>99.225189888734349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2734396</v>
      </c>
      <c r="E20" s="249">
        <v>2808573.61</v>
      </c>
      <c r="F20" s="95">
        <f t="shared" si="1"/>
        <v>102.71276033171492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237887</v>
      </c>
      <c r="E21" s="249">
        <v>237887.33</v>
      </c>
      <c r="F21" s="95">
        <f t="shared" si="1"/>
        <v>100.00013872132567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413253</v>
      </c>
      <c r="E22" s="249">
        <v>943624.73</v>
      </c>
      <c r="F22" s="95">
        <f t="shared" si="1"/>
        <v>228.34068476211908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9420339</v>
      </c>
      <c r="E23" s="249">
        <v>9699878.0700000003</v>
      </c>
      <c r="F23" s="95">
        <f t="shared" si="1"/>
        <v>102.96739926238322</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1539294</v>
      </c>
      <c r="E24" s="249">
        <v>1622256.79</v>
      </c>
      <c r="F24" s="95">
        <f t="shared" si="1"/>
        <v>105.38966500226728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730975</v>
      </c>
      <c r="E26" s="249">
        <v>730974.95</v>
      </c>
      <c r="F26" s="95">
        <f t="shared" si="1"/>
        <v>99.999993159820775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11299327</v>
      </c>
      <c r="E28" s="249">
        <v>12295641.640000001</v>
      </c>
      <c r="F28" s="95">
        <f t="shared" si="1"/>
        <v>108.81746886341108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128400</v>
      </c>
      <c r="E29" s="106">
        <f t="shared" si="6"/>
        <v>85600</v>
      </c>
      <c r="F29" s="95">
        <f t="shared" si="1"/>
        <v>66.666666666666657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439378</v>
      </c>
      <c r="E30" s="249">
        <v>439378.09</v>
      </c>
      <c r="F30" s="95">
        <f t="shared" si="1"/>
        <v>100.00002048350167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310978</v>
      </c>
      <c r="E34" s="249">
        <v>353778.09</v>
      </c>
      <c r="F34" s="95">
        <f t="shared" si="1"/>
        <v>113.76306040941803</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32400</v>
      </c>
      <c r="E35" s="106">
        <f t="shared" si="7"/>
        <v>32400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8030</v>
      </c>
      <c r="E36" s="249">
        <v>8029.92</v>
      </c>
      <c r="F36" s="95">
        <f t="shared" si="1"/>
        <v>99.99900373599003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32400</v>
      </c>
      <c r="E37" s="249">
        <v>32400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8030</v>
      </c>
      <c r="E40" s="249">
        <v>8029.92</v>
      </c>
      <c r="F40" s="95">
        <f t="shared" si="1"/>
        <v>99.99900373599003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719950</v>
      </c>
      <c r="E42" s="249">
        <v>719950</v>
      </c>
      <c r="F42" s="95">
        <f t="shared" si="1"/>
        <v>100</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719950</v>
      </c>
      <c r="E44" s="249">
        <v>719950</v>
      </c>
      <c r="F44" s="95">
        <f t="shared" si="1"/>
        <v>100</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183235</v>
      </c>
      <c r="E47" s="249">
        <v>183234.51</v>
      </c>
      <c r="F47" s="95">
        <f t="shared" si="1"/>
        <v>99.999732583840427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183235</v>
      </c>
      <c r="E50" s="249">
        <v>183234.51</v>
      </c>
      <c r="F50" s="95">
        <f t="shared" si="1"/>
        <v>99.999732583840427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325346</v>
      </c>
      <c r="E54" s="249">
        <v>357129.03</v>
      </c>
      <c r="F54" s="95">
        <f t="shared" si="1"/>
        <v>109.76899362524821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325346</v>
      </c>
      <c r="E55" s="249">
        <v>357129.03</v>
      </c>
      <c r="F55" s="95">
        <f t="shared" si="1"/>
        <v>109.76899362524821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2888198</v>
      </c>
      <c r="E68" s="106">
        <f t="shared" si="13"/>
        <v>3048070.5</v>
      </c>
      <c r="F68" s="95">
        <f t="shared" si="1"/>
        <v>105.53537188239865</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1924455</v>
      </c>
      <c r="E69" s="106">
        <f t="shared" si="14"/>
        <v>2014114.98</v>
      </c>
      <c r="F69" s="95">
        <f t="shared" si="1"/>
        <v>104.65898033469216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1920726</v>
      </c>
      <c r="E70" s="106">
        <f t="shared" si="15"/>
        <v>2014114.98</v>
      </c>
      <c r="F70" s="95">
        <f t="shared" si="1"/>
        <v>104.86217086664105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1920726</v>
      </c>
      <c r="E72" s="249">
        <v>2014114.98</v>
      </c>
      <c r="F72" s="95">
        <f t="shared" si="1"/>
        <v>104.86217086664105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3729</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55139</v>
      </c>
      <c r="E78" s="106">
        <f>E79+SUM(E82:E84)-E85+E86</f>
        <v>54079.78</v>
      </c>
      <c r="F78" s="95">
        <f t="shared" si="1"/>
        <v>98.07900034458369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2045</v>
      </c>
      <c r="E83" s="249">
        <v>2045.34</v>
      </c>
      <c r="F83" s="95">
        <f t="shared" si="1"/>
        <v>100.01662591687041</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4005</v>
      </c>
      <c r="E84" s="249">
        <v>4004.81</v>
      </c>
      <c r="F84" s="95">
        <f t="shared" si="1"/>
        <v>99.995255930087396</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49089</v>
      </c>
      <c r="E86" s="249">
        <v>48029.63</v>
      </c>
      <c r="F86" s="95">
        <f t="shared" si="1"/>
        <v>97.841940149524333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221008</v>
      </c>
      <c r="E146" s="106">
        <f t="shared" si="26"/>
        <v>205390.76</v>
      </c>
      <c r="F146" s="95">
        <f t="shared" si="1"/>
        <v>92.933631361760661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522531</v>
      </c>
      <c r="E160" s="249">
        <v>512153.34</v>
      </c>
      <c r="F160" s="95">
        <f t="shared" si="1"/>
        <v>98.013962807948246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301523</v>
      </c>
      <c r="E163" s="249">
        <v>306762.58</v>
      </c>
      <c r="F163" s="95">
        <f t="shared" si="1"/>
        <v>101.7377049180328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687596</v>
      </c>
      <c r="E170" s="106">
        <f t="shared" si="29"/>
        <v>774484.98</v>
      </c>
      <c r="F170" s="95">
        <f t="shared" si="1"/>
        <v>112.63663255749015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687596</v>
      </c>
      <c r="E173" s="249">
        <v>774484.98</v>
      </c>
      <c r="F173" s="95">
        <f t="shared" si="1"/>
        <v>112.63663255749015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16183971</v>
      </c>
      <c r="E175" s="106">
        <f t="shared" si="30"/>
        <v>15926365.82</v>
      </c>
      <c r="F175" s="95">
        <f t="shared" si="1"/>
        <v>98.408269639138624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902630</v>
      </c>
      <c r="E176" s="106">
        <f t="shared" si="31"/>
        <v>1036602.09</v>
      </c>
      <c r="F176" s="95">
        <f t="shared" si="1"/>
        <v>114.84241494299989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902630</v>
      </c>
      <c r="E177" s="106">
        <f t="shared" si="32"/>
        <v>981617.09</v>
      </c>
      <c r="F177" s="95">
        <f t="shared" si="1"/>
        <v>108.75077163400286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677636</v>
      </c>
      <c r="E178" s="249">
        <v>763848</v>
      </c>
      <c r="F178" s="95">
        <f t="shared" si="1"/>
        <v>112.72246456799814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132051</v>
      </c>
      <c r="E179" s="249">
        <v>111653.61</v>
      </c>
      <c r="F179" s="95">
        <f t="shared" si="1"/>
        <v>84.55339982279574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92943</v>
      </c>
      <c r="E188" s="249">
        <v>106115.48</v>
      </c>
      <c r="F188" s="95">
        <f t="shared" si="1"/>
        <v>114.17264344813486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54985</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15281341</v>
      </c>
      <c r="E237" s="106">
        <f t="shared" si="41"/>
        <v>14889763.73</v>
      </c>
      <c r="F237" s="95">
        <f t="shared" si="1"/>
        <v>97.437546416901498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13295773</v>
      </c>
      <c r="E238" s="106">
        <f t="shared" si="42"/>
        <v>12878294.960000001</v>
      </c>
      <c r="F238" s="95">
        <f t="shared" si="1"/>
        <v>96.860069437106063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13295773</v>
      </c>
      <c r="E239" s="106">
        <f t="shared" si="43"/>
        <v>12878294.960000001</v>
      </c>
      <c r="F239" s="95">
        <f t="shared" si="1"/>
        <v>96.860069437106063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13295773</v>
      </c>
      <c r="E240" s="249">
        <v>12878294.960000001</v>
      </c>
      <c r="F240" s="95">
        <f t="shared" si="1"/>
        <v>96.860069437106063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1822607</v>
      </c>
      <c r="E245" s="106">
        <f t="shared" si="45"/>
        <v>1861001.7300000002</v>
      </c>
      <c r="F245" s="95">
        <f t="shared" si="1"/>
        <v>102.10658304286116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5074107</v>
      </c>
      <c r="E246" s="106">
        <f t="shared" si="46"/>
        <v>2800792.18</v>
      </c>
      <c r="F246" s="95">
        <f t="shared" si="1"/>
        <v>55.197735877465739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5074107</v>
      </c>
      <c r="E247" s="249">
        <v>2800792.18</v>
      </c>
      <c r="F247" s="95">
        <f t="shared" si="1"/>
        <v>55.197735877465739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3251500</v>
      </c>
      <c r="E250" s="106">
        <f t="shared" si="47"/>
        <v>939790.45</v>
      </c>
      <c r="F250" s="95">
        <f t="shared" si="1"/>
        <v>28.903289251114867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3251500</v>
      </c>
      <c r="E252" s="249">
        <v>939790.45</v>
      </c>
      <c r="F252" s="95">
        <f t="shared" si="1"/>
        <v>28.903289251114867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162961</v>
      </c>
      <c r="E255" s="249">
        <v>150467.04</v>
      </c>
      <c r="F255" s="95">
        <f t="shared" si="1"/>
        <v>92.333159467602684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448844</v>
      </c>
      <c r="E264" s="249">
        <v>486662.8</v>
      </c>
      <c r="F264" s="95">
        <f t="shared" si="50"/>
        <v>108.42582278029782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73687</v>
      </c>
      <c r="E265" s="249">
        <v>25490.54</v>
      </c>
      <c r="F265" s="95">
        <f t="shared" si="50"/>
        <v>34.592994693772312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49089</v>
      </c>
      <c r="E268" s="249">
        <v>48029.63</v>
      </c>
      <c r="F268" s="95">
        <f t="shared" si="50"/>
        <v>97.841940149524333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902630</v>
      </c>
      <c r="E288" s="249">
        <v>981617.09</v>
      </c>
      <c r="F288" s="95">
        <f t="shared" si="50"/>
        <v>108.75077163400286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54985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55139</v>
      </c>
      <c r="E302" s="249">
        <v>42242.79</v>
      </c>
      <c r="F302" s="95">
        <f t="shared" si="50"/>
        <v>76.611454687244958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8" workbookViewId="0">
      <selection activeCell="E19" sqref="E1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16386003</v>
      </c>
      <c r="E5" s="81">
        <f t="shared" si="0"/>
        <v>16395956.380000001</v>
      </c>
      <c r="F5" s="82">
        <f t="shared" ref="F5:F141" si="1">IF(D5&gt;0,IF(E5/D5&gt;=100,"&gt;&gt;100",E5/D5*100),"-")</f>
        <v>100.06074318428968</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16386003</v>
      </c>
      <c r="E18" s="251">
        <v>16395956.380000001</v>
      </c>
      <c r="F18" s="65">
        <f t="shared" si="1"/>
        <v>100.06074318428968</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16386003</v>
      </c>
      <c r="E141" s="108">
        <f t="shared" si="28"/>
        <v>16395956.380000001</v>
      </c>
      <c r="F141" s="84">
        <f t="shared" si="1"/>
        <v>100.06074318428968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7" workbookViewId="0">
      <selection activeCell="E46" sqref="E4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23617.360000000001</v>
      </c>
      <c r="E5" s="109">
        <f t="shared" si="0"/>
        <v>320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23617.360000000001</v>
      </c>
      <c r="E22" s="110">
        <f t="shared" si="3"/>
        <v>320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23617.360000000001</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23617.360000000001</v>
      </c>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320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320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1850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1850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v>1850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902629.77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16237796.73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228407.1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15048259.550000001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10348512.789999999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3999037.96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700708.8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961130.08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16103824.41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241303.09</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14956376.24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10262300.5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4019435.16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674640.58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906145.08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1036602.0899999999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1036602.09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36192.639999999999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945424.45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54985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3025</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Diana Bilic</cp:lastModifiedBy>
  <cp:lastPrinted>2023-01-27T13:44:01Z</cp:lastPrinted>
  <dcterms:created xsi:type="dcterms:W3CDTF">2022-04-01T05:14:30Z</dcterms:created>
  <dcterms:modified xsi:type="dcterms:W3CDTF">2023-01-27T13:45:03Z</dcterms:modified>
</cp:coreProperties>
</file>